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JUM/Tartu Vangla/Turu tn 56, Tartu/"/>
    </mc:Choice>
  </mc:AlternateContent>
  <xr:revisionPtr revIDLastSave="64" documentId="8_{B2A8A740-24A7-436A-A984-FEE06C890209}" xr6:coauthVersionLast="47" xr6:coauthVersionMax="47" xr10:uidLastSave="{3A1CE00F-CEC9-4982-838C-174DF679A536}"/>
  <bookViews>
    <workbookView xWindow="-30195" yWindow="945" windowWidth="28800" windowHeight="20505" tabRatio="796" xr2:uid="{00000000-000D-0000-FFFF-FFFF00000000}"/>
  </bookViews>
  <sheets>
    <sheet name="Lisa 3" sheetId="1" r:id="rId1"/>
    <sheet name="kap.komp annuiteetgraafikud" sheetId="2" r:id="rId2"/>
    <sheet name="Annuiteetgraafik (lisa 13)" sheetId="6" r:id="rId3"/>
    <sheet name="Annuiteetgraafik (lisa 15)" sheetId="8" r:id="rId4"/>
    <sheet name="Annuiteetgraafik (lisa 17)_PP" sheetId="9" r:id="rId5"/>
    <sheet name="Leht3" sheetId="3" state="hidden" r:id="rId6"/>
  </sheet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9" l="1"/>
  <c r="D8" i="9"/>
  <c r="B16" i="9" l="1"/>
  <c r="D15" i="9"/>
  <c r="C15" i="9"/>
  <c r="B15" i="9"/>
  <c r="E15" i="9" s="1"/>
  <c r="A15" i="9"/>
  <c r="F15" i="9" l="1"/>
  <c r="F21" i="1" s="1"/>
  <c r="G15" i="9"/>
  <c r="C16" i="9" s="1"/>
  <c r="E16" i="9"/>
  <c r="D16" i="9"/>
  <c r="A16" i="9"/>
  <c r="B17" i="9"/>
  <c r="F16" i="9" l="1"/>
  <c r="G16" i="9"/>
  <c r="C17" i="9" s="1"/>
  <c r="A17" i="9"/>
  <c r="B18" i="9"/>
  <c r="E17" i="9"/>
  <c r="D17" i="9"/>
  <c r="F17" i="9" l="1"/>
  <c r="G17" i="9"/>
  <c r="E18" i="9"/>
  <c r="D18" i="9"/>
  <c r="C18" i="9"/>
  <c r="A18" i="9"/>
  <c r="B19" i="9"/>
  <c r="G18" i="9" l="1"/>
  <c r="C19" i="9" s="1"/>
  <c r="F18" i="9"/>
  <c r="A19" i="9"/>
  <c r="B20" i="9"/>
  <c r="D19" i="9"/>
  <c r="E19" i="9"/>
  <c r="G19" i="9" l="1"/>
  <c r="C20" i="9" s="1"/>
  <c r="F19" i="9"/>
  <c r="D20" i="9"/>
  <c r="A20" i="9"/>
  <c r="B21" i="9"/>
  <c r="E20" i="9"/>
  <c r="F35" i="1"/>
  <c r="G20" i="9" l="1"/>
  <c r="F20" i="9"/>
  <c r="B22" i="9"/>
  <c r="E21" i="9"/>
  <c r="A21" i="9"/>
  <c r="D21" i="9"/>
  <c r="F21" i="9" s="1"/>
  <c r="C21" i="9"/>
  <c r="G21" i="9" l="1"/>
  <c r="C22" i="9" s="1"/>
  <c r="D22" i="9"/>
  <c r="A22" i="9"/>
  <c r="E22" i="9"/>
  <c r="B23" i="9"/>
  <c r="B18" i="8"/>
  <c r="D18" i="8"/>
  <c r="B15" i="8"/>
  <c r="G22" i="9" l="1"/>
  <c r="C23" i="9" s="1"/>
  <c r="F22" i="9"/>
  <c r="B24" i="9"/>
  <c r="E23" i="9"/>
  <c r="D23" i="9"/>
  <c r="A23" i="9"/>
  <c r="C18" i="8"/>
  <c r="E18" i="8"/>
  <c r="F18" i="8" s="1"/>
  <c r="B19" i="8"/>
  <c r="A18" i="8"/>
  <c r="B16" i="8"/>
  <c r="A15" i="8"/>
  <c r="D15" i="8"/>
  <c r="F15" i="8" s="1"/>
  <c r="C15" i="8"/>
  <c r="G15" i="8" s="1"/>
  <c r="E15" i="8"/>
  <c r="F23" i="9" l="1"/>
  <c r="G23" i="9"/>
  <c r="C24" i="9" s="1"/>
  <c r="B25" i="9"/>
  <c r="E24" i="9"/>
  <c r="D24" i="9"/>
  <c r="A24" i="9"/>
  <c r="G18" i="8"/>
  <c r="C19" i="8" s="1"/>
  <c r="G19" i="8" s="1"/>
  <c r="A19" i="8"/>
  <c r="E19" i="8"/>
  <c r="B20" i="8"/>
  <c r="D19" i="8"/>
  <c r="F19" i="8" s="1"/>
  <c r="B17" i="8"/>
  <c r="E16" i="8"/>
  <c r="A16" i="8"/>
  <c r="D16" i="8"/>
  <c r="F16" i="8" s="1"/>
  <c r="C16" i="8"/>
  <c r="G16" i="8" s="1"/>
  <c r="G24" i="9" l="1"/>
  <c r="F24" i="9"/>
  <c r="E25" i="9"/>
  <c r="D25" i="9"/>
  <c r="F25" i="9" s="1"/>
  <c r="C25" i="9"/>
  <c r="A25" i="9"/>
  <c r="B26" i="9"/>
  <c r="A20" i="8"/>
  <c r="C20" i="8"/>
  <c r="D20" i="8"/>
  <c r="F20" i="8" s="1"/>
  <c r="B21" i="8"/>
  <c r="E20" i="8"/>
  <c r="G20" i="8" s="1"/>
  <c r="E17" i="8"/>
  <c r="D17" i="8"/>
  <c r="F17" i="8" s="1"/>
  <c r="C17" i="8"/>
  <c r="A17" i="8"/>
  <c r="G17" i="8"/>
  <c r="G25" i="9" l="1"/>
  <c r="B27" i="9"/>
  <c r="C26" i="9"/>
  <c r="A26" i="9"/>
  <c r="E26" i="9"/>
  <c r="D26" i="9"/>
  <c r="F26" i="9" s="1"/>
  <c r="B22" i="8"/>
  <c r="A21" i="8"/>
  <c r="E21" i="8"/>
  <c r="C21" i="8"/>
  <c r="D21" i="8"/>
  <c r="F21" i="8" s="1"/>
  <c r="G21" i="8"/>
  <c r="G26" i="9" l="1"/>
  <c r="C27" i="9" s="1"/>
  <c r="E27" i="9"/>
  <c r="D27" i="9"/>
  <c r="A27" i="9"/>
  <c r="B28" i="9"/>
  <c r="A22" i="8"/>
  <c r="D22" i="8"/>
  <c r="F22" i="8" s="1"/>
  <c r="E22" i="8"/>
  <c r="C22" i="8"/>
  <c r="G22" i="8" s="1"/>
  <c r="B23" i="8"/>
  <c r="F27" i="9" l="1"/>
  <c r="G27" i="9"/>
  <c r="C28" i="9" s="1"/>
  <c r="B29" i="9"/>
  <c r="E28" i="9"/>
  <c r="D28" i="9"/>
  <c r="A28" i="9"/>
  <c r="D23" i="8"/>
  <c r="F23" i="8" s="1"/>
  <c r="B24" i="8"/>
  <c r="A23" i="8"/>
  <c r="C23" i="8"/>
  <c r="G23" i="8" s="1"/>
  <c r="E23" i="8"/>
  <c r="G28" i="9" l="1"/>
  <c r="F28" i="9"/>
  <c r="D29" i="9"/>
  <c r="C29" i="9"/>
  <c r="A29" i="9"/>
  <c r="B30" i="9"/>
  <c r="E29" i="9"/>
  <c r="B25" i="8"/>
  <c r="C24" i="8"/>
  <c r="D24" i="8"/>
  <c r="F24" i="8" s="1"/>
  <c r="E24" i="8"/>
  <c r="A24" i="8"/>
  <c r="G24" i="8"/>
  <c r="F29" i="9" l="1"/>
  <c r="E30" i="9"/>
  <c r="D30" i="9"/>
  <c r="B31" i="9"/>
  <c r="A30" i="9"/>
  <c r="G29" i="9"/>
  <c r="C30" i="9" s="1"/>
  <c r="D25" i="8"/>
  <c r="E25" i="8"/>
  <c r="B26" i="8"/>
  <c r="A25" i="8"/>
  <c r="F25" i="8"/>
  <c r="C25" i="8"/>
  <c r="G25" i="8" s="1"/>
  <c r="G30" i="9" l="1"/>
  <c r="C31" i="9" s="1"/>
  <c r="F30" i="9"/>
  <c r="A31" i="9"/>
  <c r="B32" i="9"/>
  <c r="D31" i="9"/>
  <c r="E31" i="9"/>
  <c r="B27" i="8"/>
  <c r="A26" i="8"/>
  <c r="D26" i="8"/>
  <c r="F26" i="8" s="1"/>
  <c r="C26" i="8"/>
  <c r="G26" i="8" s="1"/>
  <c r="E26" i="8"/>
  <c r="F31" i="9" l="1"/>
  <c r="G31" i="9"/>
  <c r="E32" i="9"/>
  <c r="D32" i="9"/>
  <c r="C32" i="9"/>
  <c r="A32" i="9"/>
  <c r="B33" i="9"/>
  <c r="C27" i="8"/>
  <c r="E27" i="8"/>
  <c r="G27" i="8" s="1"/>
  <c r="A27" i="8"/>
  <c r="D27" i="8"/>
  <c r="F27" i="8" s="1"/>
  <c r="B28" i="8"/>
  <c r="G32" i="9" l="1"/>
  <c r="F32" i="9"/>
  <c r="B34" i="9"/>
  <c r="E33" i="9"/>
  <c r="A33" i="9"/>
  <c r="D33" i="9"/>
  <c r="C33" i="9"/>
  <c r="E28" i="8"/>
  <c r="A28" i="8"/>
  <c r="D28" i="8"/>
  <c r="F28" i="8" s="1"/>
  <c r="C28" i="8"/>
  <c r="G28" i="8" s="1"/>
  <c r="B29" i="8"/>
  <c r="F33" i="9" l="1"/>
  <c r="G33" i="9"/>
  <c r="E34" i="9"/>
  <c r="D34" i="9"/>
  <c r="C34" i="9"/>
  <c r="A34" i="9"/>
  <c r="G34" i="9"/>
  <c r="B35" i="9"/>
  <c r="A29" i="8"/>
  <c r="C29" i="8"/>
  <c r="D29" i="8"/>
  <c r="E29" i="8"/>
  <c r="G29" i="8" s="1"/>
  <c r="B30" i="8"/>
  <c r="F34" i="9" l="1"/>
  <c r="B36" i="9"/>
  <c r="E35" i="9"/>
  <c r="D35" i="9"/>
  <c r="F35" i="9" s="1"/>
  <c r="C35" i="9"/>
  <c r="A35" i="9"/>
  <c r="F29" i="8"/>
  <c r="C30" i="8"/>
  <c r="E30" i="8"/>
  <c r="B31" i="8"/>
  <c r="G30" i="8"/>
  <c r="A30" i="8"/>
  <c r="D30" i="8"/>
  <c r="F30" i="8" s="1"/>
  <c r="G35" i="9" l="1"/>
  <c r="A36" i="9"/>
  <c r="B37" i="9"/>
  <c r="E36" i="9"/>
  <c r="C36" i="9"/>
  <c r="D36" i="9"/>
  <c r="F36" i="9" s="1"/>
  <c r="A31" i="8"/>
  <c r="C31" i="8"/>
  <c r="D31" i="8"/>
  <c r="B32" i="8"/>
  <c r="E31" i="8"/>
  <c r="G31" i="8" s="1"/>
  <c r="G36" i="9" l="1"/>
  <c r="E37" i="9"/>
  <c r="D37" i="9"/>
  <c r="F37" i="9" s="1"/>
  <c r="C37" i="9"/>
  <c r="A37" i="9"/>
  <c r="B38" i="9"/>
  <c r="A32" i="8"/>
  <c r="C32" i="8"/>
  <c r="D32" i="8"/>
  <c r="F32" i="8" s="1"/>
  <c r="E32" i="8"/>
  <c r="G32" i="8" s="1"/>
  <c r="B33" i="8"/>
  <c r="F31" i="8"/>
  <c r="G37" i="9" l="1"/>
  <c r="A38" i="9"/>
  <c r="B39" i="9"/>
  <c r="E38" i="9"/>
  <c r="C38" i="9"/>
  <c r="D38" i="9"/>
  <c r="B34" i="8"/>
  <c r="A33" i="8"/>
  <c r="C33" i="8"/>
  <c r="E33" i="8"/>
  <c r="G33" i="8" s="1"/>
  <c r="D33" i="8"/>
  <c r="F33" i="8" s="1"/>
  <c r="F38" i="9" l="1"/>
  <c r="G38" i="9"/>
  <c r="E39" i="9"/>
  <c r="D39" i="9"/>
  <c r="C39" i="9"/>
  <c r="A39" i="9"/>
  <c r="B40" i="9"/>
  <c r="A34" i="8"/>
  <c r="D34" i="8"/>
  <c r="E34" i="8"/>
  <c r="F34" i="8" s="1"/>
  <c r="C34" i="8"/>
  <c r="G34" i="8" s="1"/>
  <c r="B35" i="8"/>
  <c r="G39" i="9" l="1"/>
  <c r="F39" i="9"/>
  <c r="B41" i="9"/>
  <c r="E40" i="9"/>
  <c r="C40" i="9"/>
  <c r="D40" i="9"/>
  <c r="F40" i="9" s="1"/>
  <c r="A40" i="9"/>
  <c r="D35" i="8"/>
  <c r="F35" i="8" s="1"/>
  <c r="B36" i="8"/>
  <c r="C35" i="8"/>
  <c r="G35" i="8" s="1"/>
  <c r="A35" i="8"/>
  <c r="E35" i="8"/>
  <c r="G40" i="9" l="1"/>
  <c r="C41" i="9" s="1"/>
  <c r="D41" i="9"/>
  <c r="A41" i="9"/>
  <c r="B42" i="9"/>
  <c r="E41" i="9"/>
  <c r="F41" i="9" s="1"/>
  <c r="B37" i="8"/>
  <c r="C36" i="8"/>
  <c r="D36" i="8"/>
  <c r="F36" i="8" s="1"/>
  <c r="A36" i="8"/>
  <c r="E36" i="8"/>
  <c r="G36" i="8" s="1"/>
  <c r="G41" i="9" l="1"/>
  <c r="E42" i="9"/>
  <c r="D42" i="9"/>
  <c r="F42" i="9" s="1"/>
  <c r="C42" i="9"/>
  <c r="B43" i="9"/>
  <c r="A42" i="9"/>
  <c r="D37" i="8"/>
  <c r="E37" i="8"/>
  <c r="B38" i="8"/>
  <c r="A37" i="8"/>
  <c r="C37" i="8"/>
  <c r="G37" i="8" s="1"/>
  <c r="F37" i="8"/>
  <c r="G42" i="9" l="1"/>
  <c r="A43" i="9"/>
  <c r="B44" i="9"/>
  <c r="D43" i="9"/>
  <c r="C43" i="9"/>
  <c r="E43" i="9"/>
  <c r="B39" i="8"/>
  <c r="A38" i="8"/>
  <c r="C38" i="8"/>
  <c r="G38" i="8" s="1"/>
  <c r="D38" i="8"/>
  <c r="F38" i="8" s="1"/>
  <c r="E38" i="8"/>
  <c r="G43" i="9" l="1"/>
  <c r="F43" i="9"/>
  <c r="E44" i="9"/>
  <c r="D44" i="9"/>
  <c r="F44" i="9" s="1"/>
  <c r="C44" i="9"/>
  <c r="A44" i="9"/>
  <c r="B45" i="9"/>
  <c r="C39" i="8"/>
  <c r="E39" i="8"/>
  <c r="G39" i="8"/>
  <c r="B40" i="8"/>
  <c r="A39" i="8"/>
  <c r="D39" i="8"/>
  <c r="F39" i="8" s="1"/>
  <c r="G44" i="9" l="1"/>
  <c r="B46" i="9"/>
  <c r="E45" i="9"/>
  <c r="A45" i="9"/>
  <c r="D45" i="9"/>
  <c r="F45" i="9" s="1"/>
  <c r="C45" i="9"/>
  <c r="E40" i="8"/>
  <c r="D40" i="8"/>
  <c r="A40" i="8"/>
  <c r="B41" i="8"/>
  <c r="C40" i="8"/>
  <c r="G40" i="8" s="1"/>
  <c r="F40" i="8"/>
  <c r="G45" i="9" l="1"/>
  <c r="E46" i="9"/>
  <c r="D46" i="9"/>
  <c r="C46" i="9"/>
  <c r="A46" i="9"/>
  <c r="B47" i="9"/>
  <c r="A41" i="8"/>
  <c r="C41" i="8"/>
  <c r="D41" i="8"/>
  <c r="F41" i="8" s="1"/>
  <c r="E41" i="8"/>
  <c r="G41" i="8"/>
  <c r="B42" i="8"/>
  <c r="G46" i="9" l="1"/>
  <c r="F46" i="9"/>
  <c r="B48" i="9"/>
  <c r="E47" i="9"/>
  <c r="D47" i="9"/>
  <c r="F47" i="9" s="1"/>
  <c r="C47" i="9"/>
  <c r="A47" i="9"/>
  <c r="C42" i="8"/>
  <c r="E42" i="8"/>
  <c r="B43" i="8"/>
  <c r="D42" i="8"/>
  <c r="F42" i="8" s="1"/>
  <c r="A42" i="8"/>
  <c r="G42" i="8"/>
  <c r="G47" i="9" l="1"/>
  <c r="C48" i="9" s="1"/>
  <c r="A48" i="9"/>
  <c r="B49" i="9"/>
  <c r="E48" i="9"/>
  <c r="D48" i="9"/>
  <c r="F48" i="9" s="1"/>
  <c r="A43" i="8"/>
  <c r="C43" i="8"/>
  <c r="E43" i="8"/>
  <c r="G43" i="8" s="1"/>
  <c r="D43" i="8"/>
  <c r="F43" i="8" s="1"/>
  <c r="B44" i="8"/>
  <c r="G48" i="9" l="1"/>
  <c r="C49" i="9" s="1"/>
  <c r="E49" i="9"/>
  <c r="D49" i="9"/>
  <c r="F49" i="9" s="1"/>
  <c r="A49" i="9"/>
  <c r="B50" i="9"/>
  <c r="A44" i="8"/>
  <c r="C44" i="8"/>
  <c r="D44" i="8"/>
  <c r="F44" i="8" s="1"/>
  <c r="B45" i="8"/>
  <c r="E44" i="8"/>
  <c r="G44" i="8" s="1"/>
  <c r="G49" i="9" l="1"/>
  <c r="A50" i="9"/>
  <c r="B51" i="9"/>
  <c r="E50" i="9"/>
  <c r="C50" i="9"/>
  <c r="D50" i="9"/>
  <c r="F50" i="9" s="1"/>
  <c r="B46" i="8"/>
  <c r="A45" i="8"/>
  <c r="C45" i="8"/>
  <c r="D45" i="8"/>
  <c r="F45" i="8" s="1"/>
  <c r="E45" i="8"/>
  <c r="G45" i="8" s="1"/>
  <c r="G50" i="9" l="1"/>
  <c r="C51" i="9" s="1"/>
  <c r="E51" i="9"/>
  <c r="D51" i="9"/>
  <c r="A51" i="9"/>
  <c r="B52" i="9"/>
  <c r="A46" i="8"/>
  <c r="D46" i="8"/>
  <c r="F46" i="8" s="1"/>
  <c r="E46" i="8"/>
  <c r="B47" i="8"/>
  <c r="C46" i="8"/>
  <c r="G46" i="8" s="1"/>
  <c r="F51" i="9" l="1"/>
  <c r="G51" i="9"/>
  <c r="B53" i="9"/>
  <c r="E52" i="9"/>
  <c r="D52" i="9"/>
  <c r="F52" i="9" s="1"/>
  <c r="C52" i="9"/>
  <c r="A52" i="9"/>
  <c r="D47" i="8"/>
  <c r="F47" i="8" s="1"/>
  <c r="B48" i="8"/>
  <c r="A47" i="8"/>
  <c r="C47" i="8"/>
  <c r="G47" i="8" s="1"/>
  <c r="E47" i="8"/>
  <c r="G52" i="9" l="1"/>
  <c r="C53" i="9" s="1"/>
  <c r="A53" i="9"/>
  <c r="B54" i="9"/>
  <c r="D53" i="9"/>
  <c r="E53" i="9"/>
  <c r="B49" i="8"/>
  <c r="C48" i="8"/>
  <c r="D48" i="8"/>
  <c r="E48" i="8"/>
  <c r="A48" i="8"/>
  <c r="F48" i="8"/>
  <c r="G48" i="8"/>
  <c r="F53" i="9" l="1"/>
  <c r="G53" i="9"/>
  <c r="C54" i="9" s="1"/>
  <c r="B55" i="9"/>
  <c r="E54" i="9"/>
  <c r="D54" i="9"/>
  <c r="F54" i="9" s="1"/>
  <c r="A54" i="9"/>
  <c r="D49" i="8"/>
  <c r="E49" i="8"/>
  <c r="B50" i="8"/>
  <c r="A49" i="8"/>
  <c r="C49" i="8"/>
  <c r="G49" i="8" s="1"/>
  <c r="F49" i="8"/>
  <c r="G54" i="9" l="1"/>
  <c r="A55" i="9"/>
  <c r="B56" i="9"/>
  <c r="D55" i="9"/>
  <c r="C55" i="9"/>
  <c r="E55" i="9"/>
  <c r="B51" i="8"/>
  <c r="A50" i="8"/>
  <c r="D50" i="8"/>
  <c r="F50" i="8" s="1"/>
  <c r="E50" i="8"/>
  <c r="C50" i="8"/>
  <c r="G50" i="8" s="1"/>
  <c r="F55" i="9" l="1"/>
  <c r="G55" i="9"/>
  <c r="E56" i="9"/>
  <c r="D56" i="9"/>
  <c r="C56" i="9"/>
  <c r="A56" i="9"/>
  <c r="B57" i="9"/>
  <c r="C51" i="8"/>
  <c r="E51" i="8"/>
  <c r="G51" i="8"/>
  <c r="B52" i="8"/>
  <c r="A51" i="8"/>
  <c r="D51" i="8"/>
  <c r="F51" i="8" s="1"/>
  <c r="G56" i="9" l="1"/>
  <c r="F56" i="9"/>
  <c r="B58" i="9"/>
  <c r="E57" i="9"/>
  <c r="D57" i="9"/>
  <c r="F57" i="9" s="1"/>
  <c r="A57" i="9"/>
  <c r="C57" i="9"/>
  <c r="E52" i="8"/>
  <c r="A52" i="8"/>
  <c r="D52" i="8"/>
  <c r="B53" i="8"/>
  <c r="F52" i="8"/>
  <c r="C52" i="8"/>
  <c r="G52" i="8" s="1"/>
  <c r="G57" i="9" l="1"/>
  <c r="C58" i="9" s="1"/>
  <c r="E58" i="9"/>
  <c r="D58" i="9"/>
  <c r="F58" i="9" s="1"/>
  <c r="A58" i="9"/>
  <c r="B59" i="9"/>
  <c r="A53" i="8"/>
  <c r="C53" i="8"/>
  <c r="D53" i="8"/>
  <c r="E53" i="8"/>
  <c r="G53" i="8" s="1"/>
  <c r="B54" i="8"/>
  <c r="F53" i="8"/>
  <c r="G58" i="9" l="1"/>
  <c r="B60" i="9"/>
  <c r="E59" i="9"/>
  <c r="D59" i="9"/>
  <c r="C59" i="9"/>
  <c r="A59" i="9"/>
  <c r="C54" i="8"/>
  <c r="E54" i="8"/>
  <c r="B55" i="8"/>
  <c r="D54" i="8"/>
  <c r="F54" i="8" s="1"/>
  <c r="A54" i="8"/>
  <c r="G54" i="8"/>
  <c r="G59" i="9" l="1"/>
  <c r="C60" i="9" s="1"/>
  <c r="F59" i="9"/>
  <c r="A60" i="9"/>
  <c r="B61" i="9"/>
  <c r="E60" i="9"/>
  <c r="D60" i="9"/>
  <c r="A55" i="8"/>
  <c r="C55" i="8"/>
  <c r="D55" i="8"/>
  <c r="B56" i="8"/>
  <c r="E55" i="8"/>
  <c r="F55" i="8" s="1"/>
  <c r="G60" i="9" l="1"/>
  <c r="F60" i="9"/>
  <c r="E61" i="9"/>
  <c r="D61" i="9"/>
  <c r="C61" i="9"/>
  <c r="A61" i="9"/>
  <c r="B62" i="9"/>
  <c r="G55" i="8"/>
  <c r="A56" i="8"/>
  <c r="C56" i="8"/>
  <c r="D56" i="8"/>
  <c r="F56" i="8" s="1"/>
  <c r="B57" i="8"/>
  <c r="E56" i="8"/>
  <c r="G56" i="8" s="1"/>
  <c r="G61" i="9" l="1"/>
  <c r="F61" i="9"/>
  <c r="A62" i="9"/>
  <c r="B63" i="9"/>
  <c r="E62" i="9"/>
  <c r="C62" i="9"/>
  <c r="D62" i="9"/>
  <c r="B58" i="8"/>
  <c r="A57" i="8"/>
  <c r="C57" i="8"/>
  <c r="E57" i="8"/>
  <c r="G57" i="8" s="1"/>
  <c r="D57" i="8"/>
  <c r="F57" i="8" s="1"/>
  <c r="F62" i="9" l="1"/>
  <c r="G62" i="9"/>
  <c r="C63" i="9" s="1"/>
  <c r="E63" i="9"/>
  <c r="D63" i="9"/>
  <c r="A63" i="9"/>
  <c r="B64" i="9"/>
  <c r="A58" i="8"/>
  <c r="D58" i="8"/>
  <c r="F58" i="8" s="1"/>
  <c r="E58" i="8"/>
  <c r="C58" i="8"/>
  <c r="G58" i="8" s="1"/>
  <c r="B59" i="8"/>
  <c r="G63" i="9" l="1"/>
  <c r="F63" i="9"/>
  <c r="B65" i="9"/>
  <c r="E64" i="9"/>
  <c r="D64" i="9"/>
  <c r="F64" i="9" s="1"/>
  <c r="C64" i="9"/>
  <c r="A64" i="9"/>
  <c r="D59" i="8"/>
  <c r="F59" i="8" s="1"/>
  <c r="B60" i="8"/>
  <c r="C59" i="8"/>
  <c r="G59" i="8" s="1"/>
  <c r="A59" i="8"/>
  <c r="E59" i="8"/>
  <c r="G64" i="9" l="1"/>
  <c r="D65" i="9"/>
  <c r="C65" i="9"/>
  <c r="A65" i="9"/>
  <c r="B66" i="9"/>
  <c r="E65" i="9"/>
  <c r="F65" i="9" s="1"/>
  <c r="B61" i="8"/>
  <c r="C60" i="8"/>
  <c r="D60" i="8"/>
  <c r="F60" i="8" s="1"/>
  <c r="A60" i="8"/>
  <c r="E60" i="8"/>
  <c r="G60" i="8" s="1"/>
  <c r="G65" i="9" l="1"/>
  <c r="B67" i="9"/>
  <c r="E66" i="9"/>
  <c r="D66" i="9"/>
  <c r="C66" i="9"/>
  <c r="A66" i="9"/>
  <c r="D61" i="8"/>
  <c r="E61" i="8"/>
  <c r="B62" i="8"/>
  <c r="A61" i="8"/>
  <c r="F61" i="8"/>
  <c r="C61" i="8"/>
  <c r="G61" i="8" s="1"/>
  <c r="F66" i="9" l="1"/>
  <c r="G66" i="9"/>
  <c r="A67" i="9"/>
  <c r="B68" i="9"/>
  <c r="D67" i="9"/>
  <c r="C67" i="9"/>
  <c r="E67" i="9"/>
  <c r="B63" i="8"/>
  <c r="A62" i="8"/>
  <c r="C62" i="8"/>
  <c r="G62" i="8" s="1"/>
  <c r="D62" i="8"/>
  <c r="F62" i="8" s="1"/>
  <c r="E62" i="8"/>
  <c r="F67" i="9" l="1"/>
  <c r="G67" i="9"/>
  <c r="C68" i="9" s="1"/>
  <c r="E68" i="9"/>
  <c r="D68" i="9"/>
  <c r="F68" i="9" s="1"/>
  <c r="A68" i="9"/>
  <c r="B69" i="9"/>
  <c r="C63" i="8"/>
  <c r="E63" i="8"/>
  <c r="G63" i="8"/>
  <c r="B64" i="8"/>
  <c r="A63" i="8"/>
  <c r="D63" i="8"/>
  <c r="F63" i="8" s="1"/>
  <c r="G68" i="9" l="1"/>
  <c r="B70" i="9"/>
  <c r="E69" i="9"/>
  <c r="D69" i="9"/>
  <c r="A69" i="9"/>
  <c r="C69" i="9"/>
  <c r="E64" i="8"/>
  <c r="D64" i="8"/>
  <c r="F64" i="8" s="1"/>
  <c r="A64" i="8"/>
  <c r="B65" i="8"/>
  <c r="C64" i="8"/>
  <c r="G64" i="8" s="1"/>
  <c r="G69" i="9" l="1"/>
  <c r="C70" i="9" s="1"/>
  <c r="G70" i="9" s="1"/>
  <c r="F69" i="9"/>
  <c r="E70" i="9"/>
  <c r="D70" i="9"/>
  <c r="A70" i="9"/>
  <c r="B71" i="9"/>
  <c r="A65" i="8"/>
  <c r="C65" i="8"/>
  <c r="D65" i="8"/>
  <c r="F65" i="8" s="1"/>
  <c r="E65" i="8"/>
  <c r="G65" i="8"/>
  <c r="B66" i="8"/>
  <c r="F70" i="9" l="1"/>
  <c r="B72" i="9"/>
  <c r="E71" i="9"/>
  <c r="D71" i="9"/>
  <c r="F71" i="9" s="1"/>
  <c r="C71" i="9"/>
  <c r="A71" i="9"/>
  <c r="C66" i="8"/>
  <c r="E66" i="8"/>
  <c r="B67" i="8"/>
  <c r="D66" i="8"/>
  <c r="F66" i="8" s="1"/>
  <c r="A66" i="8"/>
  <c r="G66" i="8"/>
  <c r="G71" i="9" l="1"/>
  <c r="C72" i="9" s="1"/>
  <c r="A72" i="9"/>
  <c r="B73" i="9"/>
  <c r="E72" i="9"/>
  <c r="D72" i="9"/>
  <c r="A67" i="8"/>
  <c r="C67" i="8"/>
  <c r="E67" i="8"/>
  <c r="G67" i="8" s="1"/>
  <c r="D67" i="8"/>
  <c r="F67" i="8" s="1"/>
  <c r="B68" i="8"/>
  <c r="G72" i="9" l="1"/>
  <c r="F72" i="9"/>
  <c r="C73" i="9"/>
  <c r="B74" i="9"/>
  <c r="E73" i="9"/>
  <c r="D73" i="9"/>
  <c r="A73" i="9"/>
  <c r="A68" i="8"/>
  <c r="C68" i="8"/>
  <c r="D68" i="8"/>
  <c r="F68" i="8" s="1"/>
  <c r="B69" i="8"/>
  <c r="E68" i="8"/>
  <c r="G68" i="8" s="1"/>
  <c r="G73" i="9" l="1"/>
  <c r="F73" i="9"/>
  <c r="C74" i="9"/>
  <c r="A74" i="9"/>
  <c r="B75" i="9"/>
  <c r="E74" i="9"/>
  <c r="D74" i="9"/>
  <c r="B70" i="8"/>
  <c r="A69" i="8"/>
  <c r="C69" i="8"/>
  <c r="G69" i="8" s="1"/>
  <c r="D69" i="8"/>
  <c r="F69" i="8" s="1"/>
  <c r="E69" i="8"/>
  <c r="G74" i="9" l="1"/>
  <c r="F74" i="9"/>
  <c r="A75" i="9"/>
  <c r="G75" i="9"/>
  <c r="B76" i="9"/>
  <c r="F75" i="9"/>
  <c r="E75" i="9"/>
  <c r="D75" i="9"/>
  <c r="C75" i="9"/>
  <c r="A70" i="8"/>
  <c r="D70" i="8"/>
  <c r="F70" i="8" s="1"/>
  <c r="E70" i="8"/>
  <c r="C70" i="8"/>
  <c r="G70" i="8" s="1"/>
  <c r="B71" i="8"/>
  <c r="F76" i="9" l="1"/>
  <c r="C76" i="9"/>
  <c r="A76" i="9"/>
  <c r="B77" i="9"/>
  <c r="E76" i="9"/>
  <c r="D76" i="9"/>
  <c r="G76" i="9"/>
  <c r="D71" i="8"/>
  <c r="F71" i="8" s="1"/>
  <c r="B72" i="8"/>
  <c r="A71" i="8"/>
  <c r="C71" i="8"/>
  <c r="G71" i="8" s="1"/>
  <c r="E71" i="8"/>
  <c r="E77" i="9" l="1"/>
  <c r="B78" i="9"/>
  <c r="G77" i="9"/>
  <c r="F77" i="9"/>
  <c r="D77" i="9"/>
  <c r="A77" i="9"/>
  <c r="C77" i="9"/>
  <c r="B73" i="8"/>
  <c r="C72" i="8"/>
  <c r="D72" i="8"/>
  <c r="E72" i="8"/>
  <c r="A72" i="8"/>
  <c r="G72" i="8"/>
  <c r="F72" i="8"/>
  <c r="D78" i="9" l="1"/>
  <c r="C78" i="9"/>
  <c r="A78" i="9"/>
  <c r="B79" i="9"/>
  <c r="F78" i="9"/>
  <c r="E78" i="9"/>
  <c r="G78" i="9"/>
  <c r="D73" i="8"/>
  <c r="E73" i="8"/>
  <c r="B74" i="8"/>
  <c r="F73" i="8"/>
  <c r="C73" i="8"/>
  <c r="G73" i="8" s="1"/>
  <c r="A73" i="8"/>
  <c r="B80" i="9" l="1"/>
  <c r="C79" i="9"/>
  <c r="G79" i="9"/>
  <c r="F79" i="9"/>
  <c r="E79" i="9"/>
  <c r="D79" i="9"/>
  <c r="A79" i="9"/>
  <c r="B75" i="8"/>
  <c r="A74" i="8"/>
  <c r="D74" i="8"/>
  <c r="F74" i="8" s="1"/>
  <c r="E74" i="8"/>
  <c r="C74" i="8"/>
  <c r="G74" i="8" s="1"/>
  <c r="D80" i="9" l="1"/>
  <c r="C80" i="9"/>
  <c r="A80" i="9"/>
  <c r="B81" i="9"/>
  <c r="F80" i="9"/>
  <c r="E80" i="9"/>
  <c r="G80" i="9"/>
  <c r="C75" i="8"/>
  <c r="E75" i="8"/>
  <c r="F75" i="8"/>
  <c r="G75" i="8"/>
  <c r="D75" i="8"/>
  <c r="A75" i="8"/>
  <c r="B76" i="8"/>
  <c r="G81" i="9" l="1"/>
  <c r="C81" i="9"/>
  <c r="A81" i="9"/>
  <c r="B82" i="9"/>
  <c r="F81" i="9"/>
  <c r="E81" i="9"/>
  <c r="D81" i="9"/>
  <c r="E76" i="8"/>
  <c r="G76" i="8"/>
  <c r="A76" i="8"/>
  <c r="D76" i="8"/>
  <c r="C76" i="8"/>
  <c r="F76" i="8"/>
  <c r="B77" i="8"/>
  <c r="F20" i="1"/>
  <c r="A82" i="9" l="1"/>
  <c r="F82" i="9"/>
  <c r="G82" i="9"/>
  <c r="E82" i="9"/>
  <c r="D82" i="9"/>
  <c r="C82" i="9"/>
  <c r="B83" i="9"/>
  <c r="A77" i="8"/>
  <c r="C77" i="8"/>
  <c r="D77" i="8"/>
  <c r="E77" i="8"/>
  <c r="G77" i="8"/>
  <c r="B78" i="8"/>
  <c r="F77" i="8"/>
  <c r="F83" i="9" l="1"/>
  <c r="E83" i="9"/>
  <c r="A83" i="9"/>
  <c r="B84" i="9"/>
  <c r="G83" i="9"/>
  <c r="C83" i="9"/>
  <c r="D83" i="9"/>
  <c r="C78" i="8"/>
  <c r="E78" i="8"/>
  <c r="F78" i="8"/>
  <c r="B79" i="8"/>
  <c r="D78" i="8"/>
  <c r="G78" i="8"/>
  <c r="A78" i="8"/>
  <c r="F19" i="1"/>
  <c r="G84" i="9" l="1"/>
  <c r="F84" i="9"/>
  <c r="D84" i="9"/>
  <c r="B85" i="9"/>
  <c r="E84" i="9"/>
  <c r="C84" i="9"/>
  <c r="A84" i="9"/>
  <c r="A79" i="8"/>
  <c r="C79" i="8"/>
  <c r="D79" i="8"/>
  <c r="E79" i="8"/>
  <c r="G79" i="8"/>
  <c r="F79" i="8"/>
  <c r="B80" i="8"/>
  <c r="A16" i="6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E15" i="6"/>
  <c r="G15" i="6" s="1"/>
  <c r="C16" i="6" s="1"/>
  <c r="D15" i="6"/>
  <c r="F15" i="6" s="1"/>
  <c r="C15" i="6"/>
  <c r="A15" i="6"/>
  <c r="D8" i="6"/>
  <c r="D9" i="6" s="1"/>
  <c r="D85" i="9" l="1"/>
  <c r="C85" i="9"/>
  <c r="A85" i="9"/>
  <c r="B86" i="9"/>
  <c r="G85" i="9"/>
  <c r="F85" i="9"/>
  <c r="E85" i="9"/>
  <c r="A80" i="8"/>
  <c r="C80" i="8"/>
  <c r="D80" i="8"/>
  <c r="F80" i="8"/>
  <c r="G80" i="8"/>
  <c r="B81" i="8"/>
  <c r="E80" i="8"/>
  <c r="F16" i="6"/>
  <c r="D16" i="6"/>
  <c r="F16" i="1"/>
  <c r="B87" i="9" l="1"/>
  <c r="F86" i="9"/>
  <c r="E86" i="9"/>
  <c r="D86" i="9"/>
  <c r="C86" i="9"/>
  <c r="A86" i="9"/>
  <c r="G86" i="9"/>
  <c r="F81" i="8"/>
  <c r="B82" i="8"/>
  <c r="A81" i="8"/>
  <c r="C81" i="8"/>
  <c r="E81" i="8"/>
  <c r="D81" i="8"/>
  <c r="G81" i="8"/>
  <c r="E16" i="6"/>
  <c r="G16" i="6" s="1"/>
  <c r="C17" i="6" s="1"/>
  <c r="F17" i="6"/>
  <c r="A87" i="9" l="1"/>
  <c r="B88" i="9"/>
  <c r="G87" i="9"/>
  <c r="F87" i="9"/>
  <c r="E87" i="9"/>
  <c r="D87" i="9"/>
  <c r="C87" i="9"/>
  <c r="A82" i="8"/>
  <c r="D82" i="8"/>
  <c r="E82" i="8"/>
  <c r="F82" i="8"/>
  <c r="G82" i="8"/>
  <c r="C82" i="8"/>
  <c r="B83" i="8"/>
  <c r="F18" i="6"/>
  <c r="D17" i="6"/>
  <c r="E17" i="6" s="1"/>
  <c r="G17" i="6" s="1"/>
  <c r="C18" i="6" s="1"/>
  <c r="G88" i="9" l="1"/>
  <c r="F88" i="9"/>
  <c r="D88" i="9"/>
  <c r="C88" i="9"/>
  <c r="B89" i="9"/>
  <c r="E88" i="9"/>
  <c r="A88" i="9"/>
  <c r="D83" i="8"/>
  <c r="F83" i="8"/>
  <c r="G83" i="8"/>
  <c r="B84" i="8"/>
  <c r="E83" i="8"/>
  <c r="C83" i="8"/>
  <c r="A83" i="8"/>
  <c r="D18" i="6"/>
  <c r="F19" i="6"/>
  <c r="E18" i="6"/>
  <c r="G18" i="6" s="1"/>
  <c r="C19" i="6" s="1"/>
  <c r="B90" i="9" l="1"/>
  <c r="G89" i="9"/>
  <c r="E89" i="9"/>
  <c r="C89" i="9"/>
  <c r="A89" i="9"/>
  <c r="F89" i="9"/>
  <c r="D89" i="9"/>
  <c r="B85" i="8"/>
  <c r="C84" i="8"/>
  <c r="D84" i="8"/>
  <c r="F84" i="8"/>
  <c r="E84" i="8"/>
  <c r="G84" i="8"/>
  <c r="A84" i="8"/>
  <c r="D19" i="6"/>
  <c r="E19" i="6" s="1"/>
  <c r="G19" i="6" s="1"/>
  <c r="C20" i="6" s="1"/>
  <c r="F20" i="6"/>
  <c r="E90" i="9" l="1"/>
  <c r="D90" i="9"/>
  <c r="A90" i="9"/>
  <c r="B91" i="9"/>
  <c r="G90" i="9"/>
  <c r="F90" i="9"/>
  <c r="C90" i="9"/>
  <c r="D85" i="8"/>
  <c r="E85" i="8"/>
  <c r="G85" i="8"/>
  <c r="B86" i="8"/>
  <c r="A85" i="8"/>
  <c r="F85" i="8"/>
  <c r="C85" i="8"/>
  <c r="D20" i="6"/>
  <c r="E20" i="6"/>
  <c r="G20" i="6" s="1"/>
  <c r="C21" i="6" s="1"/>
  <c r="F21" i="6"/>
  <c r="B92" i="9" l="1"/>
  <c r="G91" i="9"/>
  <c r="F91" i="9"/>
  <c r="E91" i="9"/>
  <c r="C91" i="9"/>
  <c r="D91" i="9"/>
  <c r="A91" i="9"/>
  <c r="G86" i="8"/>
  <c r="B87" i="8"/>
  <c r="A86" i="8"/>
  <c r="C86" i="8"/>
  <c r="D86" i="8"/>
  <c r="E86" i="8"/>
  <c r="F86" i="8"/>
  <c r="D21" i="6"/>
  <c r="E21" i="6" s="1"/>
  <c r="G21" i="6" s="1"/>
  <c r="C22" i="6" s="1"/>
  <c r="F22" i="6"/>
  <c r="C92" i="9" l="1"/>
  <c r="F92" i="9"/>
  <c r="E92" i="9"/>
  <c r="D92" i="9"/>
  <c r="A92" i="9"/>
  <c r="B93" i="9"/>
  <c r="G92" i="9"/>
  <c r="C87" i="8"/>
  <c r="E87" i="8"/>
  <c r="F87" i="8"/>
  <c r="G87" i="8"/>
  <c r="B88" i="8"/>
  <c r="A87" i="8"/>
  <c r="D87" i="8"/>
  <c r="D22" i="6"/>
  <c r="F23" i="6"/>
  <c r="E22" i="6"/>
  <c r="G22" i="6" s="1"/>
  <c r="C23" i="6" s="1"/>
  <c r="G93" i="9" l="1"/>
  <c r="E93" i="9"/>
  <c r="D93" i="9"/>
  <c r="C93" i="9"/>
  <c r="A93" i="9"/>
  <c r="B94" i="9"/>
  <c r="F93" i="9"/>
  <c r="E88" i="8"/>
  <c r="G88" i="8"/>
  <c r="D88" i="8"/>
  <c r="C88" i="8"/>
  <c r="B89" i="8"/>
  <c r="A88" i="8"/>
  <c r="F88" i="8"/>
  <c r="D23" i="6"/>
  <c r="E23" i="6" s="1"/>
  <c r="G23" i="6" s="1"/>
  <c r="C24" i="6" s="1"/>
  <c r="F24" i="6"/>
  <c r="A94" i="9" l="1"/>
  <c r="B95" i="9"/>
  <c r="F94" i="9"/>
  <c r="G94" i="9"/>
  <c r="E94" i="9"/>
  <c r="D94" i="9"/>
  <c r="C94" i="9"/>
  <c r="A89" i="8"/>
  <c r="C89" i="8"/>
  <c r="D89" i="8"/>
  <c r="E89" i="8"/>
  <c r="F89" i="8"/>
  <c r="B90" i="8"/>
  <c r="G89" i="8"/>
  <c r="D24" i="6"/>
  <c r="E24" i="6" s="1"/>
  <c r="G24" i="6" s="1"/>
  <c r="C25" i="6" s="1"/>
  <c r="F25" i="6"/>
  <c r="F95" i="9" l="1"/>
  <c r="E95" i="9"/>
  <c r="C95" i="9"/>
  <c r="A95" i="9"/>
  <c r="B96" i="9"/>
  <c r="G95" i="9"/>
  <c r="D95" i="9"/>
  <c r="C90" i="8"/>
  <c r="E90" i="8"/>
  <c r="F90" i="8"/>
  <c r="B91" i="8"/>
  <c r="G90" i="8"/>
  <c r="A90" i="8"/>
  <c r="D90" i="8"/>
  <c r="D25" i="6"/>
  <c r="E25" i="6" s="1"/>
  <c r="G25" i="6" s="1"/>
  <c r="C26" i="6" s="1"/>
  <c r="F26" i="6"/>
  <c r="G96" i="9" l="1"/>
  <c r="F96" i="9"/>
  <c r="D96" i="9"/>
  <c r="A96" i="9"/>
  <c r="E96" i="9"/>
  <c r="C96" i="9"/>
  <c r="B97" i="9"/>
  <c r="A91" i="8"/>
  <c r="C91" i="8"/>
  <c r="E91" i="8"/>
  <c r="G91" i="8"/>
  <c r="D91" i="8"/>
  <c r="F91" i="8"/>
  <c r="B92" i="8"/>
  <c r="D26" i="6"/>
  <c r="E26" i="6" s="1"/>
  <c r="G26" i="6" s="1"/>
  <c r="C27" i="6" s="1"/>
  <c r="F27" i="6"/>
  <c r="D97" i="9" l="1"/>
  <c r="C97" i="9"/>
  <c r="A97" i="9"/>
  <c r="B98" i="9"/>
  <c r="G97" i="9"/>
  <c r="F97" i="9"/>
  <c r="E97" i="9"/>
  <c r="A92" i="8"/>
  <c r="C92" i="8"/>
  <c r="D92" i="8"/>
  <c r="F92" i="8"/>
  <c r="G92" i="8"/>
  <c r="B93" i="8"/>
  <c r="E92" i="8"/>
  <c r="D27" i="6"/>
  <c r="E27" i="6" s="1"/>
  <c r="G27" i="6" s="1"/>
  <c r="C28" i="6" s="1"/>
  <c r="F28" i="6"/>
  <c r="B99" i="9" l="1"/>
  <c r="F98" i="9"/>
  <c r="E98" i="9"/>
  <c r="D98" i="9"/>
  <c r="G98" i="9"/>
  <c r="C98" i="9"/>
  <c r="A98" i="9"/>
  <c r="F93" i="8"/>
  <c r="B94" i="8"/>
  <c r="A93" i="8"/>
  <c r="C93" i="8"/>
  <c r="E93" i="8"/>
  <c r="D93" i="8"/>
  <c r="G93" i="8"/>
  <c r="D28" i="6"/>
  <c r="E28" i="6"/>
  <c r="G28" i="6" s="1"/>
  <c r="C29" i="6" s="1"/>
  <c r="F29" i="6"/>
  <c r="A99" i="9" l="1"/>
  <c r="B100" i="9"/>
  <c r="G99" i="9"/>
  <c r="E99" i="9"/>
  <c r="D99" i="9"/>
  <c r="C99" i="9"/>
  <c r="F99" i="9"/>
  <c r="A94" i="8"/>
  <c r="D94" i="8"/>
  <c r="E94" i="8"/>
  <c r="F94" i="8"/>
  <c r="G94" i="8"/>
  <c r="C94" i="8"/>
  <c r="B95" i="8"/>
  <c r="D29" i="6"/>
  <c r="F30" i="6"/>
  <c r="E29" i="6"/>
  <c r="G29" i="6" s="1"/>
  <c r="C30" i="6" s="1"/>
  <c r="G100" i="9" l="1"/>
  <c r="F100" i="9"/>
  <c r="D100" i="9"/>
  <c r="C100" i="9"/>
  <c r="B101" i="9"/>
  <c r="A100" i="9"/>
  <c r="E100" i="9"/>
  <c r="D95" i="8"/>
  <c r="F95" i="8"/>
  <c r="G95" i="8"/>
  <c r="B96" i="8"/>
  <c r="A95" i="8"/>
  <c r="C95" i="8"/>
  <c r="E95" i="8"/>
  <c r="D30" i="6"/>
  <c r="E30" i="6" s="1"/>
  <c r="G30" i="6" s="1"/>
  <c r="C31" i="6" s="1"/>
  <c r="F31" i="6"/>
  <c r="B102" i="9" l="1"/>
  <c r="G101" i="9"/>
  <c r="E101" i="9"/>
  <c r="F101" i="9"/>
  <c r="D101" i="9"/>
  <c r="C101" i="9"/>
  <c r="A101" i="9"/>
  <c r="B97" i="8"/>
  <c r="C96" i="8"/>
  <c r="D96" i="8"/>
  <c r="E96" i="8"/>
  <c r="G96" i="8"/>
  <c r="A96" i="8"/>
  <c r="F96" i="8"/>
  <c r="D31" i="6"/>
  <c r="E31" i="6" s="1"/>
  <c r="G31" i="6" s="1"/>
  <c r="C32" i="6" s="1"/>
  <c r="F32" i="6"/>
  <c r="E102" i="9" l="1"/>
  <c r="D102" i="9"/>
  <c r="A102" i="9"/>
  <c r="G102" i="9"/>
  <c r="F102" i="9"/>
  <c r="C102" i="9"/>
  <c r="B103" i="9"/>
  <c r="D97" i="8"/>
  <c r="E97" i="8"/>
  <c r="G97" i="8"/>
  <c r="B98" i="8"/>
  <c r="C97" i="8"/>
  <c r="A97" i="8"/>
  <c r="F97" i="8"/>
  <c r="D32" i="6"/>
  <c r="E32" i="6" s="1"/>
  <c r="G32" i="6" s="1"/>
  <c r="C33" i="6" s="1"/>
  <c r="F33" i="6"/>
  <c r="B104" i="9" l="1"/>
  <c r="G103" i="9"/>
  <c r="F103" i="9"/>
  <c r="E103" i="9"/>
  <c r="C103" i="9"/>
  <c r="A103" i="9"/>
  <c r="D103" i="9"/>
  <c r="G98" i="8"/>
  <c r="B99" i="8"/>
  <c r="A98" i="8"/>
  <c r="D98" i="8"/>
  <c r="F98" i="8"/>
  <c r="C98" i="8"/>
  <c r="E98" i="8"/>
  <c r="D33" i="6"/>
  <c r="E33" i="6" s="1"/>
  <c r="G33" i="6" s="1"/>
  <c r="C34" i="6" s="1"/>
  <c r="F34" i="6"/>
  <c r="C104" i="9" l="1"/>
  <c r="B105" i="9"/>
  <c r="G104" i="9"/>
  <c r="F104" i="9"/>
  <c r="E104" i="9"/>
  <c r="D104" i="9"/>
  <c r="A104" i="9"/>
  <c r="C99" i="8"/>
  <c r="E99" i="8"/>
  <c r="F99" i="8"/>
  <c r="G99" i="8"/>
  <c r="D99" i="8"/>
  <c r="B100" i="8"/>
  <c r="A99" i="8"/>
  <c r="D34" i="6"/>
  <c r="F35" i="6"/>
  <c r="E34" i="6"/>
  <c r="G34" i="6" s="1"/>
  <c r="C35" i="6" s="1"/>
  <c r="G105" i="9" l="1"/>
  <c r="E105" i="9"/>
  <c r="D105" i="9"/>
  <c r="C105" i="9"/>
  <c r="A105" i="9"/>
  <c r="B106" i="9"/>
  <c r="F105" i="9"/>
  <c r="E100" i="8"/>
  <c r="G100" i="8"/>
  <c r="A100" i="8"/>
  <c r="C100" i="8"/>
  <c r="D100" i="8"/>
  <c r="F100" i="8"/>
  <c r="B101" i="8"/>
  <c r="D35" i="6"/>
  <c r="E35" i="6" s="1"/>
  <c r="G35" i="6" s="1"/>
  <c r="C36" i="6" s="1"/>
  <c r="F36" i="6"/>
  <c r="A106" i="9" l="1"/>
  <c r="B107" i="9"/>
  <c r="F106" i="9"/>
  <c r="D106" i="9"/>
  <c r="C106" i="9"/>
  <c r="G106" i="9"/>
  <c r="E106" i="9"/>
  <c r="A101" i="8"/>
  <c r="C101" i="8"/>
  <c r="D101" i="8"/>
  <c r="E101" i="8"/>
  <c r="G101" i="8"/>
  <c r="B102" i="8"/>
  <c r="F101" i="8"/>
  <c r="D36" i="6"/>
  <c r="E36" i="6"/>
  <c r="G36" i="6" s="1"/>
  <c r="C37" i="6" s="1"/>
  <c r="F37" i="6"/>
  <c r="F107" i="9" l="1"/>
  <c r="E107" i="9"/>
  <c r="C107" i="9"/>
  <c r="A107" i="9"/>
  <c r="B108" i="9"/>
  <c r="G107" i="9"/>
  <c r="D107" i="9"/>
  <c r="C102" i="8"/>
  <c r="E102" i="8"/>
  <c r="F102" i="8"/>
  <c r="B103" i="8"/>
  <c r="A102" i="8"/>
  <c r="G102" i="8"/>
  <c r="D102" i="8"/>
  <c r="D37" i="6"/>
  <c r="E37" i="6" s="1"/>
  <c r="G37" i="6" s="1"/>
  <c r="C38" i="6" s="1"/>
  <c r="F38" i="6"/>
  <c r="G108" i="9" l="1"/>
  <c r="F108" i="9"/>
  <c r="D108" i="9"/>
  <c r="B109" i="9"/>
  <c r="E108" i="9"/>
  <c r="C108" i="9"/>
  <c r="A108" i="9"/>
  <c r="A103" i="8"/>
  <c r="C103" i="8"/>
  <c r="D103" i="8"/>
  <c r="G103" i="8"/>
  <c r="E103" i="8"/>
  <c r="B104" i="8"/>
  <c r="F103" i="8"/>
  <c r="D38" i="6"/>
  <c r="F39" i="6"/>
  <c r="E38" i="6"/>
  <c r="G38" i="6" s="1"/>
  <c r="C39" i="6" s="1"/>
  <c r="D109" i="9" l="1"/>
  <c r="C109" i="9"/>
  <c r="A109" i="9"/>
  <c r="B110" i="9"/>
  <c r="G109" i="9"/>
  <c r="F109" i="9"/>
  <c r="E109" i="9"/>
  <c r="A104" i="8"/>
  <c r="C104" i="8"/>
  <c r="D104" i="8"/>
  <c r="F104" i="8"/>
  <c r="G104" i="8"/>
  <c r="B105" i="8"/>
  <c r="E104" i="8"/>
  <c r="D39" i="6"/>
  <c r="E39" i="6"/>
  <c r="G39" i="6" s="1"/>
  <c r="C40" i="6" s="1"/>
  <c r="F40" i="6"/>
  <c r="B111" i="9" l="1"/>
  <c r="F110" i="9"/>
  <c r="E110" i="9"/>
  <c r="D110" i="9"/>
  <c r="C110" i="9"/>
  <c r="A110" i="9"/>
  <c r="G110" i="9"/>
  <c r="F105" i="8"/>
  <c r="B106" i="8"/>
  <c r="A105" i="8"/>
  <c r="C105" i="8"/>
  <c r="E105" i="8"/>
  <c r="D105" i="8"/>
  <c r="G105" i="8"/>
  <c r="D40" i="6"/>
  <c r="E40" i="6"/>
  <c r="G40" i="6" s="1"/>
  <c r="C41" i="6" s="1"/>
  <c r="F41" i="6"/>
  <c r="A111" i="9" l="1"/>
  <c r="B112" i="9"/>
  <c r="G111" i="9"/>
  <c r="F111" i="9"/>
  <c r="E111" i="9"/>
  <c r="D111" i="9"/>
  <c r="C111" i="9"/>
  <c r="A106" i="8"/>
  <c r="D106" i="8"/>
  <c r="E106" i="8"/>
  <c r="F106" i="8"/>
  <c r="G106" i="8"/>
  <c r="C106" i="8"/>
  <c r="B107" i="8"/>
  <c r="D41" i="6"/>
  <c r="F42" i="6"/>
  <c r="E41" i="6"/>
  <c r="G41" i="6" s="1"/>
  <c r="C42" i="6" s="1"/>
  <c r="G112" i="9" l="1"/>
  <c r="F112" i="9"/>
  <c r="D112" i="9"/>
  <c r="C112" i="9"/>
  <c r="B113" i="9"/>
  <c r="E112" i="9"/>
  <c r="A112" i="9"/>
  <c r="D107" i="8"/>
  <c r="F107" i="8"/>
  <c r="G107" i="8"/>
  <c r="B108" i="8"/>
  <c r="A107" i="8"/>
  <c r="C107" i="8"/>
  <c r="E107" i="8"/>
  <c r="D42" i="6"/>
  <c r="F43" i="6"/>
  <c r="E42" i="6"/>
  <c r="G42" i="6" s="1"/>
  <c r="C43" i="6" s="1"/>
  <c r="B114" i="9" l="1"/>
  <c r="G113" i="9"/>
  <c r="E113" i="9"/>
  <c r="C113" i="9"/>
  <c r="A113" i="9"/>
  <c r="F113" i="9"/>
  <c r="D113" i="9"/>
  <c r="B109" i="8"/>
  <c r="C108" i="8"/>
  <c r="D108" i="8"/>
  <c r="F108" i="8"/>
  <c r="E108" i="8"/>
  <c r="A108" i="8"/>
  <c r="G108" i="8"/>
  <c r="D43" i="6"/>
  <c r="E43" i="6"/>
  <c r="G43" i="6" s="1"/>
  <c r="C44" i="6" s="1"/>
  <c r="F44" i="6"/>
  <c r="E114" i="9" l="1"/>
  <c r="D114" i="9"/>
  <c r="A114" i="9"/>
  <c r="B115" i="9"/>
  <c r="G114" i="9"/>
  <c r="F114" i="9"/>
  <c r="C114" i="9"/>
  <c r="D109" i="8"/>
  <c r="E109" i="8"/>
  <c r="G109" i="8"/>
  <c r="B110" i="8"/>
  <c r="A109" i="8"/>
  <c r="C109" i="8"/>
  <c r="F109" i="8"/>
  <c r="D44" i="6"/>
  <c r="E44" i="6" s="1"/>
  <c r="G44" i="6" s="1"/>
  <c r="C45" i="6" s="1"/>
  <c r="F45" i="6"/>
  <c r="B116" i="9" l="1"/>
  <c r="G115" i="9"/>
  <c r="F115" i="9"/>
  <c r="E115" i="9"/>
  <c r="C115" i="9"/>
  <c r="D115" i="9"/>
  <c r="A115" i="9"/>
  <c r="G110" i="8"/>
  <c r="B111" i="8"/>
  <c r="A110" i="8"/>
  <c r="C110" i="8"/>
  <c r="D110" i="8"/>
  <c r="E110" i="8"/>
  <c r="F110" i="8"/>
  <c r="D45" i="6"/>
  <c r="F46" i="6"/>
  <c r="E45" i="6"/>
  <c r="G45" i="6" s="1"/>
  <c r="C46" i="6" s="1"/>
  <c r="C116" i="9" l="1"/>
  <c r="F116" i="9"/>
  <c r="E116" i="9"/>
  <c r="D116" i="9"/>
  <c r="A116" i="9"/>
  <c r="B117" i="9"/>
  <c r="G116" i="9"/>
  <c r="C111" i="8"/>
  <c r="E111" i="8"/>
  <c r="F111" i="8"/>
  <c r="G111" i="8"/>
  <c r="B112" i="8"/>
  <c r="A111" i="8"/>
  <c r="D111" i="8"/>
  <c r="D46" i="6"/>
  <c r="F47" i="6"/>
  <c r="E46" i="6"/>
  <c r="G46" i="6" s="1"/>
  <c r="C47" i="6" s="1"/>
  <c r="G117" i="9" l="1"/>
  <c r="E117" i="9"/>
  <c r="D117" i="9"/>
  <c r="C117" i="9"/>
  <c r="A117" i="9"/>
  <c r="B118" i="9"/>
  <c r="F117" i="9"/>
  <c r="E112" i="8"/>
  <c r="G112" i="8"/>
  <c r="D112" i="8"/>
  <c r="A112" i="8"/>
  <c r="B113" i="8"/>
  <c r="C112" i="8"/>
  <c r="F112" i="8"/>
  <c r="D47" i="6"/>
  <c r="E47" i="6"/>
  <c r="G47" i="6" s="1"/>
  <c r="C48" i="6" s="1"/>
  <c r="F48" i="6"/>
  <c r="A118" i="9" l="1"/>
  <c r="B119" i="9"/>
  <c r="F118" i="9"/>
  <c r="G118" i="9"/>
  <c r="E118" i="9"/>
  <c r="D118" i="9"/>
  <c r="C118" i="9"/>
  <c r="A113" i="8"/>
  <c r="C113" i="8"/>
  <c r="D113" i="8"/>
  <c r="E113" i="8"/>
  <c r="F113" i="8"/>
  <c r="B114" i="8"/>
  <c r="G113" i="8"/>
  <c r="D48" i="6"/>
  <c r="E48" i="6"/>
  <c r="G48" i="6" s="1"/>
  <c r="C49" i="6" s="1"/>
  <c r="F49" i="6"/>
  <c r="F119" i="9" l="1"/>
  <c r="E119" i="9"/>
  <c r="C119" i="9"/>
  <c r="A119" i="9"/>
  <c r="B120" i="9"/>
  <c r="G119" i="9"/>
  <c r="D119" i="9"/>
  <c r="C114" i="8"/>
  <c r="E114" i="8"/>
  <c r="F114" i="8"/>
  <c r="B115" i="8"/>
  <c r="G114" i="8"/>
  <c r="A114" i="8"/>
  <c r="D114" i="8"/>
  <c r="D49" i="6"/>
  <c r="F50" i="6"/>
  <c r="E49" i="6"/>
  <c r="G49" i="6" s="1"/>
  <c r="C50" i="6" s="1"/>
  <c r="G120" i="9" l="1"/>
  <c r="F120" i="9"/>
  <c r="D120" i="9"/>
  <c r="A120" i="9"/>
  <c r="E120" i="9"/>
  <c r="C120" i="9"/>
  <c r="B121" i="9"/>
  <c r="A115" i="8"/>
  <c r="C115" i="8"/>
  <c r="E115" i="8"/>
  <c r="G115" i="8"/>
  <c r="F115" i="8"/>
  <c r="B116" i="8"/>
  <c r="D115" i="8"/>
  <c r="D50" i="6"/>
  <c r="E50" i="6" s="1"/>
  <c r="G50" i="6" s="1"/>
  <c r="C51" i="6" s="1"/>
  <c r="F51" i="6"/>
  <c r="D121" i="9" l="1"/>
  <c r="C121" i="9"/>
  <c r="A121" i="9"/>
  <c r="B122" i="9"/>
  <c r="G121" i="9"/>
  <c r="F121" i="9"/>
  <c r="E121" i="9"/>
  <c r="A116" i="8"/>
  <c r="C116" i="8"/>
  <c r="D116" i="8"/>
  <c r="F116" i="8"/>
  <c r="G116" i="8"/>
  <c r="B117" i="8"/>
  <c r="E116" i="8"/>
  <c r="D51" i="6"/>
  <c r="E51" i="6"/>
  <c r="G51" i="6" s="1"/>
  <c r="C52" i="6" s="1"/>
  <c r="F52" i="6"/>
  <c r="B123" i="9" l="1"/>
  <c r="F122" i="9"/>
  <c r="E122" i="9"/>
  <c r="D122" i="9"/>
  <c r="G122" i="9"/>
  <c r="C122" i="9"/>
  <c r="A122" i="9"/>
  <c r="F117" i="8"/>
  <c r="B118" i="8"/>
  <c r="A117" i="8"/>
  <c r="E117" i="8"/>
  <c r="G117" i="8"/>
  <c r="C117" i="8"/>
  <c r="D117" i="8"/>
  <c r="D52" i="6"/>
  <c r="E52" i="6" s="1"/>
  <c r="G52" i="6" s="1"/>
  <c r="C53" i="6" s="1"/>
  <c r="F53" i="6"/>
  <c r="A123" i="9" l="1"/>
  <c r="B124" i="9"/>
  <c r="G123" i="9"/>
  <c r="E123" i="9"/>
  <c r="D123" i="9"/>
  <c r="C123" i="9"/>
  <c r="F123" i="9"/>
  <c r="A118" i="8"/>
  <c r="D118" i="8"/>
  <c r="E118" i="8"/>
  <c r="F118" i="8"/>
  <c r="C118" i="8"/>
  <c r="G118" i="8"/>
  <c r="B119" i="8"/>
  <c r="D53" i="6"/>
  <c r="F54" i="6"/>
  <c r="E53" i="6"/>
  <c r="G53" i="6" s="1"/>
  <c r="C54" i="6" s="1"/>
  <c r="G124" i="9" l="1"/>
  <c r="F124" i="9"/>
  <c r="D124" i="9"/>
  <c r="C124" i="9"/>
  <c r="B125" i="9"/>
  <c r="A124" i="9"/>
  <c r="E124" i="9"/>
  <c r="D119" i="8"/>
  <c r="F119" i="8"/>
  <c r="G119" i="8"/>
  <c r="B120" i="8"/>
  <c r="A119" i="8"/>
  <c r="C119" i="8"/>
  <c r="E119" i="8"/>
  <c r="D54" i="6"/>
  <c r="F55" i="6"/>
  <c r="E54" i="6"/>
  <c r="G54" i="6" s="1"/>
  <c r="C55" i="6" s="1"/>
  <c r="B126" i="9" l="1"/>
  <c r="G125" i="9"/>
  <c r="E125" i="9"/>
  <c r="F125" i="9"/>
  <c r="D125" i="9"/>
  <c r="C125" i="9"/>
  <c r="A125" i="9"/>
  <c r="B121" i="8"/>
  <c r="C120" i="8"/>
  <c r="D120" i="8"/>
  <c r="E120" i="8"/>
  <c r="F120" i="8"/>
  <c r="A120" i="8"/>
  <c r="G120" i="8"/>
  <c r="D55" i="6"/>
  <c r="E55" i="6" s="1"/>
  <c r="G55" i="6" s="1"/>
  <c r="C56" i="6" s="1"/>
  <c r="F56" i="6"/>
  <c r="E126" i="9" l="1"/>
  <c r="D126" i="9"/>
  <c r="A126" i="9"/>
  <c r="G126" i="9"/>
  <c r="F126" i="9"/>
  <c r="C126" i="9"/>
  <c r="B127" i="9"/>
  <c r="D121" i="8"/>
  <c r="E121" i="8"/>
  <c r="G121" i="8"/>
  <c r="B122" i="8"/>
  <c r="A121" i="8"/>
  <c r="C121" i="8"/>
  <c r="F121" i="8"/>
  <c r="D56" i="6"/>
  <c r="E56" i="6" s="1"/>
  <c r="G56" i="6" s="1"/>
  <c r="C57" i="6" s="1"/>
  <c r="F57" i="6"/>
  <c r="B128" i="9" l="1"/>
  <c r="G127" i="9"/>
  <c r="F127" i="9"/>
  <c r="E127" i="9"/>
  <c r="C127" i="9"/>
  <c r="A127" i="9"/>
  <c r="D127" i="9"/>
  <c r="G122" i="8"/>
  <c r="B123" i="8"/>
  <c r="A122" i="8"/>
  <c r="D122" i="8"/>
  <c r="F122" i="8"/>
  <c r="C122" i="8"/>
  <c r="E122" i="8"/>
  <c r="D57" i="6"/>
  <c r="F58" i="6"/>
  <c r="E57" i="6"/>
  <c r="G57" i="6" s="1"/>
  <c r="C58" i="6" s="1"/>
  <c r="C128" i="9" l="1"/>
  <c r="B129" i="9"/>
  <c r="G128" i="9"/>
  <c r="F128" i="9"/>
  <c r="E128" i="9"/>
  <c r="D128" i="9"/>
  <c r="A128" i="9"/>
  <c r="C123" i="8"/>
  <c r="E123" i="8"/>
  <c r="F123" i="8"/>
  <c r="G123" i="8"/>
  <c r="B124" i="8"/>
  <c r="D123" i="8"/>
  <c r="A123" i="8"/>
  <c r="D58" i="6"/>
  <c r="F59" i="6"/>
  <c r="E58" i="6"/>
  <c r="G58" i="6" s="1"/>
  <c r="C59" i="6" s="1"/>
  <c r="G129" i="9" l="1"/>
  <c r="E129" i="9"/>
  <c r="D129" i="9"/>
  <c r="C129" i="9"/>
  <c r="A129" i="9"/>
  <c r="B130" i="9"/>
  <c r="F129" i="9"/>
  <c r="E124" i="8"/>
  <c r="G124" i="8"/>
  <c r="A124" i="8"/>
  <c r="F124" i="8"/>
  <c r="D124" i="8"/>
  <c r="B125" i="8"/>
  <c r="C124" i="8"/>
  <c r="D59" i="6"/>
  <c r="E59" i="6"/>
  <c r="G59" i="6" s="1"/>
  <c r="C60" i="6" s="1"/>
  <c r="F60" i="6"/>
  <c r="A130" i="9" l="1"/>
  <c r="B131" i="9"/>
  <c r="F130" i="9"/>
  <c r="D130" i="9"/>
  <c r="C130" i="9"/>
  <c r="G130" i="9"/>
  <c r="E130" i="9"/>
  <c r="A125" i="8"/>
  <c r="C125" i="8"/>
  <c r="D125" i="8"/>
  <c r="E125" i="8"/>
  <c r="G125" i="8"/>
  <c r="B126" i="8"/>
  <c r="F125" i="8"/>
  <c r="D60" i="6"/>
  <c r="E60" i="6" s="1"/>
  <c r="G60" i="6" s="1"/>
  <c r="C61" i="6" s="1"/>
  <c r="F61" i="6"/>
  <c r="F131" i="9" l="1"/>
  <c r="E131" i="9"/>
  <c r="C131" i="9"/>
  <c r="A131" i="9"/>
  <c r="B132" i="9"/>
  <c r="G131" i="9"/>
  <c r="D131" i="9"/>
  <c r="C126" i="8"/>
  <c r="E126" i="8"/>
  <c r="F126" i="8"/>
  <c r="B127" i="8"/>
  <c r="G126" i="8"/>
  <c r="D126" i="8"/>
  <c r="A126" i="8"/>
  <c r="D61" i="6"/>
  <c r="F62" i="6"/>
  <c r="E61" i="6"/>
  <c r="G61" i="6" s="1"/>
  <c r="C62" i="6" s="1"/>
  <c r="G132" i="9" l="1"/>
  <c r="F132" i="9"/>
  <c r="D132" i="9"/>
  <c r="B133" i="9"/>
  <c r="E132" i="9"/>
  <c r="C132" i="9"/>
  <c r="A132" i="9"/>
  <c r="A127" i="8"/>
  <c r="C127" i="8"/>
  <c r="D127" i="8"/>
  <c r="E127" i="8"/>
  <c r="F127" i="8"/>
  <c r="B128" i="8"/>
  <c r="G127" i="8"/>
  <c r="D62" i="6"/>
  <c r="F63" i="6"/>
  <c r="E62" i="6"/>
  <c r="G62" i="6" s="1"/>
  <c r="C63" i="6" s="1"/>
  <c r="D133" i="9" l="1"/>
  <c r="C133" i="9"/>
  <c r="A133" i="9"/>
  <c r="B134" i="9"/>
  <c r="G133" i="9"/>
  <c r="F133" i="9"/>
  <c r="E133" i="9"/>
  <c r="A128" i="8"/>
  <c r="C128" i="8"/>
  <c r="D128" i="8"/>
  <c r="F128" i="8"/>
  <c r="G128" i="8"/>
  <c r="E128" i="8"/>
  <c r="B129" i="8"/>
  <c r="D63" i="6"/>
  <c r="E63" i="6"/>
  <c r="G63" i="6" s="1"/>
  <c r="C64" i="6" s="1"/>
  <c r="F64" i="6"/>
  <c r="B135" i="9" l="1"/>
  <c r="F134" i="9"/>
  <c r="E134" i="9"/>
  <c r="D134" i="9"/>
  <c r="C134" i="9"/>
  <c r="A134" i="9"/>
  <c r="G134" i="9"/>
  <c r="F129" i="8"/>
  <c r="B130" i="8"/>
  <c r="A129" i="8"/>
  <c r="C129" i="8"/>
  <c r="E129" i="8"/>
  <c r="D129" i="8"/>
  <c r="G129" i="8"/>
  <c r="D64" i="6"/>
  <c r="E64" i="6" s="1"/>
  <c r="G64" i="6" s="1"/>
  <c r="C65" i="6" s="1"/>
  <c r="F65" i="6"/>
  <c r="A135" i="9" l="1"/>
  <c r="B136" i="9"/>
  <c r="G135" i="9"/>
  <c r="F135" i="9"/>
  <c r="E135" i="9"/>
  <c r="D135" i="9"/>
  <c r="C135" i="9"/>
  <c r="A130" i="8"/>
  <c r="D130" i="8"/>
  <c r="E130" i="8"/>
  <c r="F130" i="8"/>
  <c r="G130" i="8"/>
  <c r="C130" i="8"/>
  <c r="B131" i="8"/>
  <c r="D65" i="6"/>
  <c r="F66" i="6"/>
  <c r="E65" i="6"/>
  <c r="G65" i="6" s="1"/>
  <c r="C66" i="6" s="1"/>
  <c r="G136" i="9" l="1"/>
  <c r="F136" i="9"/>
  <c r="D136" i="9"/>
  <c r="C136" i="9"/>
  <c r="B137" i="9"/>
  <c r="E136" i="9"/>
  <c r="A136" i="9"/>
  <c r="D131" i="8"/>
  <c r="F131" i="8"/>
  <c r="G131" i="8"/>
  <c r="B132" i="8"/>
  <c r="C131" i="8"/>
  <c r="A131" i="8"/>
  <c r="E131" i="8"/>
  <c r="D66" i="6"/>
  <c r="E66" i="6" s="1"/>
  <c r="G66" i="6" s="1"/>
  <c r="C67" i="6" s="1"/>
  <c r="F67" i="6"/>
  <c r="B138" i="9" l="1"/>
  <c r="G137" i="9"/>
  <c r="E137" i="9"/>
  <c r="C137" i="9"/>
  <c r="A137" i="9"/>
  <c r="F137" i="9"/>
  <c r="D137" i="9"/>
  <c r="B133" i="8"/>
  <c r="C132" i="8"/>
  <c r="D132" i="8"/>
  <c r="F132" i="8"/>
  <c r="E132" i="8"/>
  <c r="G132" i="8"/>
  <c r="A132" i="8"/>
  <c r="D67" i="6"/>
  <c r="E67" i="6" s="1"/>
  <c r="G67" i="6" s="1"/>
  <c r="C68" i="6" s="1"/>
  <c r="F68" i="6"/>
  <c r="E138" i="9" l="1"/>
  <c r="D138" i="9"/>
  <c r="A138" i="9"/>
  <c r="B139" i="9"/>
  <c r="G138" i="9"/>
  <c r="F138" i="9"/>
  <c r="C138" i="9"/>
  <c r="D133" i="8"/>
  <c r="E133" i="8"/>
  <c r="G133" i="8"/>
  <c r="B134" i="8"/>
  <c r="A133" i="8"/>
  <c r="C133" i="8"/>
  <c r="F133" i="8"/>
  <c r="D68" i="6"/>
  <c r="E68" i="6"/>
  <c r="G68" i="6" s="1"/>
  <c r="C69" i="6" s="1"/>
  <c r="F69" i="6"/>
  <c r="B140" i="9" l="1"/>
  <c r="G139" i="9"/>
  <c r="F139" i="9"/>
  <c r="E139" i="9"/>
  <c r="C139" i="9"/>
  <c r="D139" i="9"/>
  <c r="A139" i="9"/>
  <c r="G134" i="8"/>
  <c r="B135" i="8"/>
  <c r="A134" i="8"/>
  <c r="C134" i="8"/>
  <c r="D134" i="8"/>
  <c r="F134" i="8"/>
  <c r="E134" i="8"/>
  <c r="D69" i="6"/>
  <c r="F70" i="6"/>
  <c r="E69" i="6"/>
  <c r="G69" i="6" s="1"/>
  <c r="C70" i="6" s="1"/>
  <c r="C140" i="9" l="1"/>
  <c r="F140" i="9"/>
  <c r="E140" i="9"/>
  <c r="D140" i="9"/>
  <c r="A140" i="9"/>
  <c r="B141" i="9"/>
  <c r="G140" i="9"/>
  <c r="C135" i="8"/>
  <c r="E135" i="8"/>
  <c r="F135" i="8"/>
  <c r="G135" i="8"/>
  <c r="B136" i="8"/>
  <c r="A135" i="8"/>
  <c r="D135" i="8"/>
  <c r="D70" i="6"/>
  <c r="F71" i="6"/>
  <c r="E70" i="6"/>
  <c r="G70" i="6" s="1"/>
  <c r="C71" i="6" s="1"/>
  <c r="G141" i="9" l="1"/>
  <c r="E141" i="9"/>
  <c r="D141" i="9"/>
  <c r="C141" i="9"/>
  <c r="A141" i="9"/>
  <c r="B142" i="9"/>
  <c r="F141" i="9"/>
  <c r="E136" i="8"/>
  <c r="G136" i="8"/>
  <c r="D136" i="8"/>
  <c r="A136" i="8"/>
  <c r="C136" i="8"/>
  <c r="B137" i="8"/>
  <c r="F136" i="8"/>
  <c r="D71" i="6"/>
  <c r="E71" i="6"/>
  <c r="G71" i="6" s="1"/>
  <c r="C72" i="6" s="1"/>
  <c r="F72" i="6"/>
  <c r="A142" i="9" l="1"/>
  <c r="B143" i="9"/>
  <c r="F142" i="9"/>
  <c r="G142" i="9"/>
  <c r="E142" i="9"/>
  <c r="D142" i="9"/>
  <c r="C142" i="9"/>
  <c r="A137" i="8"/>
  <c r="C137" i="8"/>
  <c r="D137" i="8"/>
  <c r="E137" i="8"/>
  <c r="F137" i="8"/>
  <c r="B138" i="8"/>
  <c r="G137" i="8"/>
  <c r="D72" i="6"/>
  <c r="E72" i="6"/>
  <c r="G72" i="6" s="1"/>
  <c r="C73" i="6" s="1"/>
  <c r="F73" i="6"/>
  <c r="F143" i="9" l="1"/>
  <c r="E143" i="9"/>
  <c r="C143" i="9"/>
  <c r="A143" i="9"/>
  <c r="B144" i="9"/>
  <c r="G143" i="9"/>
  <c r="D143" i="9"/>
  <c r="C138" i="8"/>
  <c r="E138" i="8"/>
  <c r="B139" i="8"/>
  <c r="D138" i="8"/>
  <c r="G138" i="8"/>
  <c r="A138" i="8"/>
  <c r="F138" i="8"/>
  <c r="D73" i="6"/>
  <c r="E73" i="6" s="1"/>
  <c r="G73" i="6" s="1"/>
  <c r="C74" i="6" s="1"/>
  <c r="G144" i="9" l="1"/>
  <c r="F144" i="9"/>
  <c r="D144" i="9"/>
  <c r="A144" i="9"/>
  <c r="E144" i="9"/>
  <c r="C144" i="9"/>
  <c r="B145" i="9"/>
  <c r="A139" i="8"/>
  <c r="C139" i="8"/>
  <c r="D139" i="8"/>
  <c r="F139" i="8"/>
  <c r="B140" i="8"/>
  <c r="E139" i="8"/>
  <c r="G139" i="8"/>
  <c r="D74" i="6"/>
  <c r="F74" i="6" s="1"/>
  <c r="E74" i="6"/>
  <c r="G74" i="6" s="1"/>
  <c r="D145" i="9" l="1"/>
  <c r="C145" i="9"/>
  <c r="A145" i="9"/>
  <c r="B146" i="9"/>
  <c r="G145" i="9"/>
  <c r="F145" i="9"/>
  <c r="E145" i="9"/>
  <c r="A140" i="8"/>
  <c r="C140" i="8"/>
  <c r="G140" i="8"/>
  <c r="D140" i="8"/>
  <c r="B141" i="8"/>
  <c r="F140" i="8"/>
  <c r="E140" i="8"/>
  <c r="F17" i="1"/>
  <c r="B147" i="9" l="1"/>
  <c r="F146" i="9"/>
  <c r="E146" i="9"/>
  <c r="D146" i="9"/>
  <c r="G146" i="9"/>
  <c r="C146" i="9"/>
  <c r="A146" i="9"/>
  <c r="F141" i="8"/>
  <c r="E141" i="8"/>
  <c r="B142" i="8"/>
  <c r="G141" i="8"/>
  <c r="D141" i="8"/>
  <c r="A141" i="8"/>
  <c r="C141" i="8"/>
  <c r="AC309" i="2"/>
  <c r="AB116" i="2"/>
  <c r="AB124" i="2"/>
  <c r="AB156" i="2"/>
  <c r="AB180" i="2"/>
  <c r="AB188" i="2"/>
  <c r="AB212" i="2"/>
  <c r="AB220" i="2"/>
  <c r="AB244" i="2"/>
  <c r="AB252" i="2"/>
  <c r="AB276" i="2"/>
  <c r="AB284" i="2"/>
  <c r="AB308" i="2"/>
  <c r="AB312" i="2"/>
  <c r="AB324" i="2"/>
  <c r="AB328" i="2"/>
  <c r="AA54" i="2"/>
  <c r="AC65" i="2" s="1"/>
  <c r="A147" i="9" l="1"/>
  <c r="B148" i="9"/>
  <c r="G147" i="9"/>
  <c r="E147" i="9"/>
  <c r="D147" i="9"/>
  <c r="C147" i="9"/>
  <c r="F147" i="9"/>
  <c r="A142" i="8"/>
  <c r="E142" i="8"/>
  <c r="F142" i="8"/>
  <c r="D142" i="8"/>
  <c r="B143" i="8"/>
  <c r="C142" i="8"/>
  <c r="G142" i="8"/>
  <c r="AC181" i="2"/>
  <c r="AB325" i="2"/>
  <c r="AB309" i="2"/>
  <c r="AB280" i="2"/>
  <c r="AB248" i="2"/>
  <c r="AB216" i="2"/>
  <c r="AB184" i="2"/>
  <c r="AB152" i="2"/>
  <c r="AB120" i="2"/>
  <c r="AC293" i="2"/>
  <c r="AC165" i="2"/>
  <c r="AC149" i="2"/>
  <c r="AB321" i="2"/>
  <c r="AB304" i="2"/>
  <c r="AB272" i="2"/>
  <c r="AB240" i="2"/>
  <c r="AB208" i="2"/>
  <c r="AB176" i="2"/>
  <c r="AB144" i="2"/>
  <c r="AB108" i="2"/>
  <c r="AC261" i="2"/>
  <c r="AC133" i="2"/>
  <c r="AB320" i="2"/>
  <c r="AB300" i="2"/>
  <c r="AB268" i="2"/>
  <c r="AB236" i="2"/>
  <c r="AB204" i="2"/>
  <c r="AB172" i="2"/>
  <c r="AB140" i="2"/>
  <c r="AB97" i="2"/>
  <c r="AC245" i="2"/>
  <c r="AC117" i="2"/>
  <c r="AB148" i="2"/>
  <c r="AB55" i="2"/>
  <c r="AG55" i="2" s="1"/>
  <c r="AB317" i="2"/>
  <c r="AB296" i="2"/>
  <c r="AB264" i="2"/>
  <c r="AB232" i="2"/>
  <c r="AB200" i="2"/>
  <c r="AB168" i="2"/>
  <c r="AB136" i="2"/>
  <c r="AB81" i="2"/>
  <c r="AC229" i="2"/>
  <c r="AC101" i="2"/>
  <c r="AC55" i="2"/>
  <c r="AH55" i="2" s="1"/>
  <c r="AB316" i="2"/>
  <c r="AB292" i="2"/>
  <c r="AB260" i="2"/>
  <c r="AB228" i="2"/>
  <c r="AB196" i="2"/>
  <c r="AB164" i="2"/>
  <c r="AB132" i="2"/>
  <c r="AB65" i="2"/>
  <c r="AC213" i="2"/>
  <c r="AC85" i="2"/>
  <c r="AC277" i="2"/>
  <c r="AB329" i="2"/>
  <c r="AB313" i="2"/>
  <c r="AB288" i="2"/>
  <c r="AB256" i="2"/>
  <c r="AB224" i="2"/>
  <c r="AB192" i="2"/>
  <c r="AB160" i="2"/>
  <c r="AB128" i="2"/>
  <c r="AC325" i="2"/>
  <c r="AC197" i="2"/>
  <c r="AC69" i="2"/>
  <c r="AB331" i="2"/>
  <c r="AB327" i="2"/>
  <c r="AB323" i="2"/>
  <c r="AB319" i="2"/>
  <c r="AB315" i="2"/>
  <c r="AB311" i="2"/>
  <c r="AB307" i="2"/>
  <c r="AB303" i="2"/>
  <c r="AB299" i="2"/>
  <c r="AB295" i="2"/>
  <c r="AB291" i="2"/>
  <c r="AB287" i="2"/>
  <c r="AB283" i="2"/>
  <c r="AB279" i="2"/>
  <c r="AB275" i="2"/>
  <c r="AB271" i="2"/>
  <c r="AB267" i="2"/>
  <c r="AB263" i="2"/>
  <c r="AB259" i="2"/>
  <c r="AB255" i="2"/>
  <c r="AB251" i="2"/>
  <c r="AB247" i="2"/>
  <c r="AB243" i="2"/>
  <c r="AB239" i="2"/>
  <c r="AB235" i="2"/>
  <c r="AB231" i="2"/>
  <c r="AB227" i="2"/>
  <c r="AB223" i="2"/>
  <c r="AB219" i="2"/>
  <c r="AB215" i="2"/>
  <c r="AB211" i="2"/>
  <c r="AB207" i="2"/>
  <c r="AB203" i="2"/>
  <c r="AB199" i="2"/>
  <c r="AB195" i="2"/>
  <c r="AB191" i="2"/>
  <c r="AB187" i="2"/>
  <c r="AB183" i="2"/>
  <c r="AB179" i="2"/>
  <c r="AB175" i="2"/>
  <c r="AB171" i="2"/>
  <c r="AB167" i="2"/>
  <c r="AB163" i="2"/>
  <c r="AB159" i="2"/>
  <c r="AB155" i="2"/>
  <c r="AB151" i="2"/>
  <c r="AB147" i="2"/>
  <c r="AB143" i="2"/>
  <c r="AB139" i="2"/>
  <c r="AB135" i="2"/>
  <c r="AB131" i="2"/>
  <c r="AB127" i="2"/>
  <c r="AB123" i="2"/>
  <c r="AB119" i="2"/>
  <c r="AB113" i="2"/>
  <c r="AB105" i="2"/>
  <c r="AB93" i="2"/>
  <c r="AB77" i="2"/>
  <c r="AB61" i="2"/>
  <c r="AC321" i="2"/>
  <c r="AC305" i="2"/>
  <c r="AC289" i="2"/>
  <c r="AC273" i="2"/>
  <c r="AC257" i="2"/>
  <c r="AC241" i="2"/>
  <c r="AC225" i="2"/>
  <c r="AC209" i="2"/>
  <c r="AC193" i="2"/>
  <c r="AC177" i="2"/>
  <c r="AC161" i="2"/>
  <c r="AC145" i="2"/>
  <c r="AC129" i="2"/>
  <c r="AC113" i="2"/>
  <c r="AC97" i="2"/>
  <c r="AC81" i="2"/>
  <c r="AC58" i="2"/>
  <c r="AC62" i="2"/>
  <c r="AC66" i="2"/>
  <c r="AC70" i="2"/>
  <c r="AC74" i="2"/>
  <c r="AC78" i="2"/>
  <c r="AC82" i="2"/>
  <c r="AC86" i="2"/>
  <c r="AC90" i="2"/>
  <c r="AC94" i="2"/>
  <c r="AC98" i="2"/>
  <c r="AC102" i="2"/>
  <c r="AC106" i="2"/>
  <c r="AC110" i="2"/>
  <c r="AC114" i="2"/>
  <c r="AC118" i="2"/>
  <c r="AC122" i="2"/>
  <c r="AC126" i="2"/>
  <c r="AC130" i="2"/>
  <c r="AC134" i="2"/>
  <c r="AC138" i="2"/>
  <c r="AC142" i="2"/>
  <c r="AC146" i="2"/>
  <c r="AC150" i="2"/>
  <c r="AC154" i="2"/>
  <c r="AC158" i="2"/>
  <c r="AC162" i="2"/>
  <c r="AC166" i="2"/>
  <c r="AC170" i="2"/>
  <c r="AC174" i="2"/>
  <c r="AC178" i="2"/>
  <c r="AC182" i="2"/>
  <c r="AC186" i="2"/>
  <c r="AC190" i="2"/>
  <c r="AC194" i="2"/>
  <c r="AC198" i="2"/>
  <c r="AC202" i="2"/>
  <c r="AC206" i="2"/>
  <c r="AC210" i="2"/>
  <c r="AC214" i="2"/>
  <c r="AC218" i="2"/>
  <c r="AC222" i="2"/>
  <c r="AC226" i="2"/>
  <c r="AC230" i="2"/>
  <c r="AC234" i="2"/>
  <c r="AC238" i="2"/>
  <c r="AC242" i="2"/>
  <c r="AC246" i="2"/>
  <c r="AC250" i="2"/>
  <c r="AC254" i="2"/>
  <c r="AC258" i="2"/>
  <c r="AC262" i="2"/>
  <c r="AC266" i="2"/>
  <c r="AC270" i="2"/>
  <c r="AC274" i="2"/>
  <c r="AC278" i="2"/>
  <c r="AC282" i="2"/>
  <c r="AC286" i="2"/>
  <c r="AC290" i="2"/>
  <c r="AC294" i="2"/>
  <c r="AC298" i="2"/>
  <c r="AC302" i="2"/>
  <c r="AC306" i="2"/>
  <c r="AC310" i="2"/>
  <c r="AC314" i="2"/>
  <c r="AC318" i="2"/>
  <c r="AC322" i="2"/>
  <c r="AC326" i="2"/>
  <c r="AC330" i="2"/>
  <c r="AB58" i="2"/>
  <c r="AB62" i="2"/>
  <c r="AB66" i="2"/>
  <c r="AB70" i="2"/>
  <c r="AB74" i="2"/>
  <c r="AB78" i="2"/>
  <c r="AB82" i="2"/>
  <c r="AB86" i="2"/>
  <c r="AB90" i="2"/>
  <c r="AB94" i="2"/>
  <c r="AB98" i="2"/>
  <c r="AB102" i="2"/>
  <c r="AB106" i="2"/>
  <c r="AB110" i="2"/>
  <c r="AB114" i="2"/>
  <c r="AC59" i="2"/>
  <c r="AC63" i="2"/>
  <c r="AC67" i="2"/>
  <c r="AC71" i="2"/>
  <c r="AC75" i="2"/>
  <c r="AC79" i="2"/>
  <c r="AC83" i="2"/>
  <c r="AC87" i="2"/>
  <c r="AC91" i="2"/>
  <c r="AC95" i="2"/>
  <c r="AC99" i="2"/>
  <c r="AC103" i="2"/>
  <c r="AC107" i="2"/>
  <c r="AC111" i="2"/>
  <c r="AC115" i="2"/>
  <c r="AC119" i="2"/>
  <c r="AC123" i="2"/>
  <c r="AC127" i="2"/>
  <c r="AC131" i="2"/>
  <c r="AC135" i="2"/>
  <c r="AC139" i="2"/>
  <c r="AC143" i="2"/>
  <c r="AC147" i="2"/>
  <c r="AC151" i="2"/>
  <c r="AC155" i="2"/>
  <c r="AC159" i="2"/>
  <c r="AC163" i="2"/>
  <c r="AC167" i="2"/>
  <c r="AC171" i="2"/>
  <c r="AC175" i="2"/>
  <c r="AC179" i="2"/>
  <c r="AC183" i="2"/>
  <c r="AC187" i="2"/>
  <c r="AC191" i="2"/>
  <c r="AC195" i="2"/>
  <c r="AC199" i="2"/>
  <c r="AC203" i="2"/>
  <c r="AC207" i="2"/>
  <c r="AC211" i="2"/>
  <c r="AC215" i="2"/>
  <c r="AC219" i="2"/>
  <c r="AC223" i="2"/>
  <c r="AC227" i="2"/>
  <c r="AC231" i="2"/>
  <c r="AC235" i="2"/>
  <c r="AC239" i="2"/>
  <c r="AC243" i="2"/>
  <c r="AC247" i="2"/>
  <c r="AC251" i="2"/>
  <c r="AC255" i="2"/>
  <c r="AC259" i="2"/>
  <c r="AC263" i="2"/>
  <c r="AC267" i="2"/>
  <c r="AC271" i="2"/>
  <c r="AC275" i="2"/>
  <c r="AC279" i="2"/>
  <c r="AC283" i="2"/>
  <c r="AC287" i="2"/>
  <c r="AC291" i="2"/>
  <c r="AC295" i="2"/>
  <c r="AC299" i="2"/>
  <c r="AC303" i="2"/>
  <c r="AC307" i="2"/>
  <c r="AC311" i="2"/>
  <c r="AC315" i="2"/>
  <c r="AC319" i="2"/>
  <c r="AC323" i="2"/>
  <c r="AC327" i="2"/>
  <c r="AC331" i="2"/>
  <c r="AB59" i="2"/>
  <c r="AB63" i="2"/>
  <c r="AB67" i="2"/>
  <c r="AB71" i="2"/>
  <c r="AB75" i="2"/>
  <c r="AB79" i="2"/>
  <c r="AB83" i="2"/>
  <c r="AB87" i="2"/>
  <c r="AB91" i="2"/>
  <c r="AB95" i="2"/>
  <c r="AB99" i="2"/>
  <c r="AB103" i="2"/>
  <c r="AB107" i="2"/>
  <c r="AB111" i="2"/>
  <c r="AB115" i="2"/>
  <c r="AC56" i="2"/>
  <c r="AC60" i="2"/>
  <c r="AC64" i="2"/>
  <c r="AC68" i="2"/>
  <c r="AC72" i="2"/>
  <c r="AC76" i="2"/>
  <c r="AC80" i="2"/>
  <c r="AC84" i="2"/>
  <c r="AC88" i="2"/>
  <c r="AC92" i="2"/>
  <c r="AC96" i="2"/>
  <c r="AC100" i="2"/>
  <c r="AC104" i="2"/>
  <c r="AC108" i="2"/>
  <c r="AC112" i="2"/>
  <c r="AC116" i="2"/>
  <c r="AC120" i="2"/>
  <c r="AC124" i="2"/>
  <c r="AC128" i="2"/>
  <c r="AC132" i="2"/>
  <c r="AC136" i="2"/>
  <c r="AC140" i="2"/>
  <c r="AC144" i="2"/>
  <c r="AC148" i="2"/>
  <c r="AC152" i="2"/>
  <c r="AC156" i="2"/>
  <c r="AC160" i="2"/>
  <c r="AC164" i="2"/>
  <c r="AC168" i="2"/>
  <c r="AC172" i="2"/>
  <c r="AC176" i="2"/>
  <c r="AC180" i="2"/>
  <c r="AC184" i="2"/>
  <c r="AC188" i="2"/>
  <c r="AC192" i="2"/>
  <c r="AC196" i="2"/>
  <c r="AC200" i="2"/>
  <c r="AC204" i="2"/>
  <c r="AC208" i="2"/>
  <c r="AC212" i="2"/>
  <c r="AC216" i="2"/>
  <c r="AC220" i="2"/>
  <c r="AC224" i="2"/>
  <c r="AC228" i="2"/>
  <c r="AC232" i="2"/>
  <c r="AC236" i="2"/>
  <c r="AC240" i="2"/>
  <c r="AC244" i="2"/>
  <c r="AC248" i="2"/>
  <c r="AC252" i="2"/>
  <c r="AC256" i="2"/>
  <c r="AC260" i="2"/>
  <c r="AC264" i="2"/>
  <c r="AC268" i="2"/>
  <c r="AC272" i="2"/>
  <c r="AC276" i="2"/>
  <c r="AC280" i="2"/>
  <c r="AC284" i="2"/>
  <c r="AC288" i="2"/>
  <c r="AC292" i="2"/>
  <c r="AC296" i="2"/>
  <c r="AC300" i="2"/>
  <c r="AC304" i="2"/>
  <c r="AC308" i="2"/>
  <c r="AC312" i="2"/>
  <c r="AC316" i="2"/>
  <c r="AC320" i="2"/>
  <c r="AC324" i="2"/>
  <c r="AC328" i="2"/>
  <c r="AB56" i="2"/>
  <c r="AB60" i="2"/>
  <c r="AB64" i="2"/>
  <c r="AB68" i="2"/>
  <c r="AB72" i="2"/>
  <c r="AB76" i="2"/>
  <c r="AB80" i="2"/>
  <c r="AB84" i="2"/>
  <c r="AB88" i="2"/>
  <c r="AB92" i="2"/>
  <c r="AB96" i="2"/>
  <c r="AB100" i="2"/>
  <c r="AB330" i="2"/>
  <c r="AB326" i="2"/>
  <c r="AB322" i="2"/>
  <c r="AB318" i="2"/>
  <c r="AB314" i="2"/>
  <c r="AB310" i="2"/>
  <c r="AB306" i="2"/>
  <c r="AB302" i="2"/>
  <c r="AB298" i="2"/>
  <c r="AB294" i="2"/>
  <c r="AB290" i="2"/>
  <c r="AB286" i="2"/>
  <c r="AB282" i="2"/>
  <c r="AB278" i="2"/>
  <c r="AB274" i="2"/>
  <c r="AB270" i="2"/>
  <c r="AB266" i="2"/>
  <c r="AB262" i="2"/>
  <c r="AB258" i="2"/>
  <c r="AB254" i="2"/>
  <c r="AB250" i="2"/>
  <c r="AB246" i="2"/>
  <c r="AB242" i="2"/>
  <c r="AB238" i="2"/>
  <c r="AB234" i="2"/>
  <c r="AB230" i="2"/>
  <c r="AB226" i="2"/>
  <c r="AB222" i="2"/>
  <c r="AB218" i="2"/>
  <c r="AB214" i="2"/>
  <c r="AB210" i="2"/>
  <c r="AB206" i="2"/>
  <c r="AB202" i="2"/>
  <c r="AB198" i="2"/>
  <c r="AB194" i="2"/>
  <c r="AB190" i="2"/>
  <c r="AB186" i="2"/>
  <c r="AB182" i="2"/>
  <c r="AB178" i="2"/>
  <c r="AB174" i="2"/>
  <c r="AB170" i="2"/>
  <c r="AB166" i="2"/>
  <c r="AB162" i="2"/>
  <c r="AB158" i="2"/>
  <c r="AB154" i="2"/>
  <c r="AB150" i="2"/>
  <c r="AB146" i="2"/>
  <c r="AB142" i="2"/>
  <c r="AB138" i="2"/>
  <c r="AB134" i="2"/>
  <c r="AB130" i="2"/>
  <c r="AB126" i="2"/>
  <c r="AB122" i="2"/>
  <c r="AB118" i="2"/>
  <c r="AB112" i="2"/>
  <c r="AB104" i="2"/>
  <c r="AB89" i="2"/>
  <c r="AB73" i="2"/>
  <c r="AB57" i="2"/>
  <c r="AC317" i="2"/>
  <c r="AC301" i="2"/>
  <c r="AC285" i="2"/>
  <c r="AC269" i="2"/>
  <c r="AC253" i="2"/>
  <c r="AC237" i="2"/>
  <c r="AC221" i="2"/>
  <c r="AC205" i="2"/>
  <c r="AC189" i="2"/>
  <c r="AC173" i="2"/>
  <c r="AC157" i="2"/>
  <c r="AC141" i="2"/>
  <c r="AC125" i="2"/>
  <c r="AC109" i="2"/>
  <c r="AC93" i="2"/>
  <c r="AC77" i="2"/>
  <c r="AC61" i="2"/>
  <c r="AB305" i="2"/>
  <c r="AB301" i="2"/>
  <c r="AB297" i="2"/>
  <c r="AB293" i="2"/>
  <c r="AB289" i="2"/>
  <c r="AB285" i="2"/>
  <c r="AB281" i="2"/>
  <c r="AB277" i="2"/>
  <c r="AB273" i="2"/>
  <c r="AB269" i="2"/>
  <c r="AB265" i="2"/>
  <c r="AB261" i="2"/>
  <c r="AB257" i="2"/>
  <c r="AB253" i="2"/>
  <c r="AB249" i="2"/>
  <c r="AB245" i="2"/>
  <c r="AB241" i="2"/>
  <c r="AB237" i="2"/>
  <c r="AB233" i="2"/>
  <c r="AB229" i="2"/>
  <c r="AB225" i="2"/>
  <c r="AB221" i="2"/>
  <c r="AB217" i="2"/>
  <c r="AB213" i="2"/>
  <c r="AB209" i="2"/>
  <c r="AB205" i="2"/>
  <c r="AB201" i="2"/>
  <c r="AB197" i="2"/>
  <c r="AB193" i="2"/>
  <c r="AB189" i="2"/>
  <c r="AB185" i="2"/>
  <c r="AB181" i="2"/>
  <c r="AB177" i="2"/>
  <c r="AB173" i="2"/>
  <c r="AB169" i="2"/>
  <c r="AB165" i="2"/>
  <c r="AB161" i="2"/>
  <c r="AB157" i="2"/>
  <c r="AB153" i="2"/>
  <c r="AB149" i="2"/>
  <c r="AB145" i="2"/>
  <c r="AB141" i="2"/>
  <c r="AB137" i="2"/>
  <c r="AB133" i="2"/>
  <c r="AB129" i="2"/>
  <c r="AB125" i="2"/>
  <c r="AB121" i="2"/>
  <c r="AB117" i="2"/>
  <c r="AB109" i="2"/>
  <c r="AB101" i="2"/>
  <c r="AB85" i="2"/>
  <c r="AB69" i="2"/>
  <c r="AC329" i="2"/>
  <c r="AC313" i="2"/>
  <c r="AC297" i="2"/>
  <c r="AC281" i="2"/>
  <c r="AC265" i="2"/>
  <c r="AC249" i="2"/>
  <c r="AC233" i="2"/>
  <c r="AC217" i="2"/>
  <c r="AC201" i="2"/>
  <c r="AC185" i="2"/>
  <c r="AC169" i="2"/>
  <c r="AC153" i="2"/>
  <c r="AC137" i="2"/>
  <c r="AC121" i="2"/>
  <c r="AC105" i="2"/>
  <c r="AC89" i="2"/>
  <c r="AC73" i="2"/>
  <c r="AC57" i="2"/>
  <c r="AI55" i="2"/>
  <c r="G148" i="9" l="1"/>
  <c r="F148" i="9"/>
  <c r="D148" i="9"/>
  <c r="C148" i="9"/>
  <c r="B149" i="9"/>
  <c r="A148" i="9"/>
  <c r="E148" i="9"/>
  <c r="D143" i="8"/>
  <c r="F143" i="8"/>
  <c r="A143" i="8"/>
  <c r="C143" i="8"/>
  <c r="E143" i="8"/>
  <c r="G143" i="8"/>
  <c r="B144" i="8"/>
  <c r="G12" i="3"/>
  <c r="B150" i="9" l="1"/>
  <c r="G149" i="9"/>
  <c r="E149" i="9"/>
  <c r="F149" i="9"/>
  <c r="D149" i="9"/>
  <c r="C149" i="9"/>
  <c r="A149" i="9"/>
  <c r="B145" i="8"/>
  <c r="C144" i="8"/>
  <c r="A144" i="8"/>
  <c r="D144" i="8"/>
  <c r="G144" i="8"/>
  <c r="E144" i="8"/>
  <c r="F144" i="8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H34" i="2"/>
  <c r="AH35" i="2"/>
  <c r="AH36" i="2"/>
  <c r="AH37" i="2"/>
  <c r="AH38" i="2"/>
  <c r="AH39" i="2"/>
  <c r="AH40" i="2"/>
  <c r="AH41" i="2"/>
  <c r="AH42" i="2"/>
  <c r="AH43" i="2"/>
  <c r="AH44" i="2"/>
  <c r="AH45" i="2"/>
  <c r="AH46" i="2"/>
  <c r="AH47" i="2"/>
  <c r="AH48" i="2"/>
  <c r="AH49" i="2"/>
  <c r="AH50" i="2"/>
  <c r="AH51" i="2"/>
  <c r="AH52" i="2"/>
  <c r="AH53" i="2"/>
  <c r="AH54" i="2"/>
  <c r="AH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7" i="2"/>
  <c r="AG48" i="2"/>
  <c r="AG49" i="2"/>
  <c r="AG50" i="2"/>
  <c r="AG51" i="2"/>
  <c r="AG52" i="2"/>
  <c r="AG53" i="2"/>
  <c r="AG54" i="2"/>
  <c r="AG7" i="2"/>
  <c r="AI7" i="2" s="1"/>
  <c r="AG67" i="2"/>
  <c r="AG75" i="2"/>
  <c r="AG83" i="2"/>
  <c r="AG91" i="2"/>
  <c r="AG99" i="2"/>
  <c r="AG107" i="2"/>
  <c r="AG115" i="2"/>
  <c r="AG123" i="2"/>
  <c r="AG131" i="2"/>
  <c r="AG139" i="2"/>
  <c r="AG147" i="2"/>
  <c r="AG155" i="2"/>
  <c r="AG163" i="2"/>
  <c r="AG171" i="2"/>
  <c r="AH176" i="2"/>
  <c r="AH180" i="2"/>
  <c r="AH184" i="2"/>
  <c r="AH188" i="2"/>
  <c r="AH192" i="2"/>
  <c r="AH196" i="2"/>
  <c r="AH200" i="2"/>
  <c r="AH204" i="2"/>
  <c r="AH208" i="2"/>
  <c r="AH212" i="2"/>
  <c r="AH216" i="2"/>
  <c r="AH220" i="2"/>
  <c r="AH224" i="2"/>
  <c r="AH228" i="2"/>
  <c r="AH232" i="2"/>
  <c r="AH236" i="2"/>
  <c r="AH240" i="2"/>
  <c r="AH244" i="2"/>
  <c r="AH248" i="2"/>
  <c r="AH252" i="2"/>
  <c r="AH256" i="2"/>
  <c r="AH260" i="2"/>
  <c r="AH264" i="2"/>
  <c r="AH268" i="2"/>
  <c r="AH272" i="2"/>
  <c r="AH276" i="2"/>
  <c r="AH280" i="2"/>
  <c r="AH284" i="2"/>
  <c r="AH288" i="2"/>
  <c r="AH292" i="2"/>
  <c r="AH296" i="2"/>
  <c r="AH300" i="2"/>
  <c r="AH304" i="2"/>
  <c r="AH308" i="2"/>
  <c r="AG311" i="2"/>
  <c r="AG314" i="2"/>
  <c r="AH316" i="2"/>
  <c r="AG319" i="2"/>
  <c r="AH324" i="2"/>
  <c r="AG327" i="2"/>
  <c r="AG330" i="2"/>
  <c r="AG61" i="2"/>
  <c r="AA20" i="2"/>
  <c r="E150" i="9" l="1"/>
  <c r="D150" i="9"/>
  <c r="A150" i="9"/>
  <c r="G150" i="9"/>
  <c r="F150" i="9"/>
  <c r="C150" i="9"/>
  <c r="B151" i="9"/>
  <c r="D145" i="8"/>
  <c r="A145" i="8"/>
  <c r="E145" i="8"/>
  <c r="B146" i="8"/>
  <c r="C145" i="8"/>
  <c r="G145" i="8"/>
  <c r="F145" i="8"/>
  <c r="AH326" i="2"/>
  <c r="AG313" i="2"/>
  <c r="AG295" i="2"/>
  <c r="AG291" i="2"/>
  <c r="AG283" i="2"/>
  <c r="AG279" i="2"/>
  <c r="AG275" i="2"/>
  <c r="AG267" i="2"/>
  <c r="AG263" i="2"/>
  <c r="AG259" i="2"/>
  <c r="AG251" i="2"/>
  <c r="AG247" i="2"/>
  <c r="AG243" i="2"/>
  <c r="AG235" i="2"/>
  <c r="AG231" i="2"/>
  <c r="AG227" i="2"/>
  <c r="AG219" i="2"/>
  <c r="AG215" i="2"/>
  <c r="AG211" i="2"/>
  <c r="AG203" i="2"/>
  <c r="AG199" i="2"/>
  <c r="AG195" i="2"/>
  <c r="AG187" i="2"/>
  <c r="AG183" i="2"/>
  <c r="AG179" i="2"/>
  <c r="AG169" i="2"/>
  <c r="AG161" i="2"/>
  <c r="AG153" i="2"/>
  <c r="AG145" i="2"/>
  <c r="AG137" i="2"/>
  <c r="AG129" i="2"/>
  <c r="AG121" i="2"/>
  <c r="AG105" i="2"/>
  <c r="AG81" i="2"/>
  <c r="AG65" i="2"/>
  <c r="AG329" i="2"/>
  <c r="AG324" i="2"/>
  <c r="AG321" i="2"/>
  <c r="AH318" i="2"/>
  <c r="AG316" i="2"/>
  <c r="AH310" i="2"/>
  <c r="AG307" i="2"/>
  <c r="AG299" i="2"/>
  <c r="AG331" i="2"/>
  <c r="AH328" i="2"/>
  <c r="AG323" i="2"/>
  <c r="AH320" i="2"/>
  <c r="AG315" i="2"/>
  <c r="AH312" i="2"/>
  <c r="AH306" i="2"/>
  <c r="AH302" i="2"/>
  <c r="AH298" i="2"/>
  <c r="AH294" i="2"/>
  <c r="AH290" i="2"/>
  <c r="AH286" i="2"/>
  <c r="AH282" i="2"/>
  <c r="AH278" i="2"/>
  <c r="AH274" i="2"/>
  <c r="AH270" i="2"/>
  <c r="AH266" i="2"/>
  <c r="AH262" i="2"/>
  <c r="AH258" i="2"/>
  <c r="AH254" i="2"/>
  <c r="AH250" i="2"/>
  <c r="AH246" i="2"/>
  <c r="AH242" i="2"/>
  <c r="AH238" i="2"/>
  <c r="AH234" i="2"/>
  <c r="AH230" i="2"/>
  <c r="AH226" i="2"/>
  <c r="AH222" i="2"/>
  <c r="AH218" i="2"/>
  <c r="AH214" i="2"/>
  <c r="AH210" i="2"/>
  <c r="AH206" i="2"/>
  <c r="AH202" i="2"/>
  <c r="AH198" i="2"/>
  <c r="AH194" i="2"/>
  <c r="AH190" i="2"/>
  <c r="AH186" i="2"/>
  <c r="AH182" i="2"/>
  <c r="AH178" i="2"/>
  <c r="AH174" i="2"/>
  <c r="AG167" i="2"/>
  <c r="AG151" i="2"/>
  <c r="AG135" i="2"/>
  <c r="AG119" i="2"/>
  <c r="AG95" i="2"/>
  <c r="AG79" i="2"/>
  <c r="AG71" i="2"/>
  <c r="AG322" i="2"/>
  <c r="AH59" i="2"/>
  <c r="AH63" i="2"/>
  <c r="AG56" i="2"/>
  <c r="AG64" i="2"/>
  <c r="AH58" i="2"/>
  <c r="AH62" i="2"/>
  <c r="AH67" i="2"/>
  <c r="AH69" i="2"/>
  <c r="AH73" i="2"/>
  <c r="AH77" i="2"/>
  <c r="AH83" i="2"/>
  <c r="AH87" i="2"/>
  <c r="AH89" i="2"/>
  <c r="AH93" i="2"/>
  <c r="AH97" i="2"/>
  <c r="AH103" i="2"/>
  <c r="AH111" i="2"/>
  <c r="AH113" i="2"/>
  <c r="AH117" i="2"/>
  <c r="AH123" i="2"/>
  <c r="AH127" i="2"/>
  <c r="AH133" i="2"/>
  <c r="AH143" i="2"/>
  <c r="AH149" i="2"/>
  <c r="AH159" i="2"/>
  <c r="AH165" i="2"/>
  <c r="AH175" i="2"/>
  <c r="AH181" i="2"/>
  <c r="AH191" i="2"/>
  <c r="AH197" i="2"/>
  <c r="AH207" i="2"/>
  <c r="AH213" i="2"/>
  <c r="AH223" i="2"/>
  <c r="AH229" i="2"/>
  <c r="AH239" i="2"/>
  <c r="AH245" i="2"/>
  <c r="AH255" i="2"/>
  <c r="AH261" i="2"/>
  <c r="AH271" i="2"/>
  <c r="AH277" i="2"/>
  <c r="AH287" i="2"/>
  <c r="AH293" i="2"/>
  <c r="AH303" i="2"/>
  <c r="AH309" i="2"/>
  <c r="AH319" i="2"/>
  <c r="AH325" i="2"/>
  <c r="AG68" i="2"/>
  <c r="AG72" i="2"/>
  <c r="AG80" i="2"/>
  <c r="AG84" i="2"/>
  <c r="AG88" i="2"/>
  <c r="AG96" i="2"/>
  <c r="AG100" i="2"/>
  <c r="AG104" i="2"/>
  <c r="AG112" i="2"/>
  <c r="AG116" i="2"/>
  <c r="AG120" i="2"/>
  <c r="AG124" i="2"/>
  <c r="AG128" i="2"/>
  <c r="AG132" i="2"/>
  <c r="AG136" i="2"/>
  <c r="AG140" i="2"/>
  <c r="AG144" i="2"/>
  <c r="AG148" i="2"/>
  <c r="AG152" i="2"/>
  <c r="AG156" i="2"/>
  <c r="AG160" i="2"/>
  <c r="AG164" i="2"/>
  <c r="AG168" i="2"/>
  <c r="AG172" i="2"/>
  <c r="AG176" i="2"/>
  <c r="AG180" i="2"/>
  <c r="AG184" i="2"/>
  <c r="AG188" i="2"/>
  <c r="AG192" i="2"/>
  <c r="AG196" i="2"/>
  <c r="AG200" i="2"/>
  <c r="AG204" i="2"/>
  <c r="AG208" i="2"/>
  <c r="AG212" i="2"/>
  <c r="AG216" i="2"/>
  <c r="AG220" i="2"/>
  <c r="AG224" i="2"/>
  <c r="AG228" i="2"/>
  <c r="AG232" i="2"/>
  <c r="AG236" i="2"/>
  <c r="AG240" i="2"/>
  <c r="AG244" i="2"/>
  <c r="AG248" i="2"/>
  <c r="AG252" i="2"/>
  <c r="AG256" i="2"/>
  <c r="AG260" i="2"/>
  <c r="AG264" i="2"/>
  <c r="AG268" i="2"/>
  <c r="AG272" i="2"/>
  <c r="AG276" i="2"/>
  <c r="AG280" i="2"/>
  <c r="AG284" i="2"/>
  <c r="AG288" i="2"/>
  <c r="AG292" i="2"/>
  <c r="AG296" i="2"/>
  <c r="AG300" i="2"/>
  <c r="AG304" i="2"/>
  <c r="AG308" i="2"/>
  <c r="AH56" i="2"/>
  <c r="AH60" i="2"/>
  <c r="AH64" i="2"/>
  <c r="AH66" i="2"/>
  <c r="AH68" i="2"/>
  <c r="AH70" i="2"/>
  <c r="AH72" i="2"/>
  <c r="AH74" i="2"/>
  <c r="AH76" i="2"/>
  <c r="AH78" i="2"/>
  <c r="AH80" i="2"/>
  <c r="AH82" i="2"/>
  <c r="AH84" i="2"/>
  <c r="AH86" i="2"/>
  <c r="AH88" i="2"/>
  <c r="AH90" i="2"/>
  <c r="AH92" i="2"/>
  <c r="AH94" i="2"/>
  <c r="AH96" i="2"/>
  <c r="AH98" i="2"/>
  <c r="AH100" i="2"/>
  <c r="AH102" i="2"/>
  <c r="AH104" i="2"/>
  <c r="AH106" i="2"/>
  <c r="AH108" i="2"/>
  <c r="AH110" i="2"/>
  <c r="AH112" i="2"/>
  <c r="AH114" i="2"/>
  <c r="AH116" i="2"/>
  <c r="AH118" i="2"/>
  <c r="AH120" i="2"/>
  <c r="AH122" i="2"/>
  <c r="AH124" i="2"/>
  <c r="AH126" i="2"/>
  <c r="AH128" i="2"/>
  <c r="AH130" i="2"/>
  <c r="AH132" i="2"/>
  <c r="AH134" i="2"/>
  <c r="AH136" i="2"/>
  <c r="AH138" i="2"/>
  <c r="AH140" i="2"/>
  <c r="AH142" i="2"/>
  <c r="AH144" i="2"/>
  <c r="AH146" i="2"/>
  <c r="AH148" i="2"/>
  <c r="AH150" i="2"/>
  <c r="AH152" i="2"/>
  <c r="AH154" i="2"/>
  <c r="AH156" i="2"/>
  <c r="AH158" i="2"/>
  <c r="AH160" i="2"/>
  <c r="AH162" i="2"/>
  <c r="AH164" i="2"/>
  <c r="AH166" i="2"/>
  <c r="AH168" i="2"/>
  <c r="AH170" i="2"/>
  <c r="AH172" i="2"/>
  <c r="AD319" i="2"/>
  <c r="AD123" i="2"/>
  <c r="AG328" i="2"/>
  <c r="AH322" i="2"/>
  <c r="AG320" i="2"/>
  <c r="AG317" i="2"/>
  <c r="AG312" i="2"/>
  <c r="AG305" i="2"/>
  <c r="AG301" i="2"/>
  <c r="AG297" i="2"/>
  <c r="AG289" i="2"/>
  <c r="AG285" i="2"/>
  <c r="AG281" i="2"/>
  <c r="AG273" i="2"/>
  <c r="AG269" i="2"/>
  <c r="AG265" i="2"/>
  <c r="AG257" i="2"/>
  <c r="AG253" i="2"/>
  <c r="AG249" i="2"/>
  <c r="AG241" i="2"/>
  <c r="AG237" i="2"/>
  <c r="AG233" i="2"/>
  <c r="AG225" i="2"/>
  <c r="AG221" i="2"/>
  <c r="AG217" i="2"/>
  <c r="AG209" i="2"/>
  <c r="AG205" i="2"/>
  <c r="AG201" i="2"/>
  <c r="AG193" i="2"/>
  <c r="AG189" i="2"/>
  <c r="AG185" i="2"/>
  <c r="AG177" i="2"/>
  <c r="AG173" i="2"/>
  <c r="AG157" i="2"/>
  <c r="AG141" i="2"/>
  <c r="AG125" i="2"/>
  <c r="AG109" i="2"/>
  <c r="AG101" i="2"/>
  <c r="AG85" i="2"/>
  <c r="AG57" i="2"/>
  <c r="AD328" i="2"/>
  <c r="AD312" i="2"/>
  <c r="AD304" i="2"/>
  <c r="AD296" i="2"/>
  <c r="AD288" i="2"/>
  <c r="AD280" i="2"/>
  <c r="AD272" i="2"/>
  <c r="AD264" i="2"/>
  <c r="AD256" i="2"/>
  <c r="AD248" i="2"/>
  <c r="AD240" i="2"/>
  <c r="AD224" i="2"/>
  <c r="AD216" i="2"/>
  <c r="AD208" i="2"/>
  <c r="AD200" i="2"/>
  <c r="AD192" i="2"/>
  <c r="AD184" i="2"/>
  <c r="AD136" i="2"/>
  <c r="AD128" i="2"/>
  <c r="AD120" i="2"/>
  <c r="AD104" i="2"/>
  <c r="AD88" i="2"/>
  <c r="AD72" i="2"/>
  <c r="AD56" i="2"/>
  <c r="AD232" i="2"/>
  <c r="AD176" i="2"/>
  <c r="AD168" i="2"/>
  <c r="AD160" i="2"/>
  <c r="AD152" i="2"/>
  <c r="AD144" i="2"/>
  <c r="AD116" i="2"/>
  <c r="AD84" i="2"/>
  <c r="AD68" i="2"/>
  <c r="AD324" i="2"/>
  <c r="AD316" i="2"/>
  <c r="AD292" i="2"/>
  <c r="AD260" i="2"/>
  <c r="AD228" i="2"/>
  <c r="AD196" i="2"/>
  <c r="AD164" i="2"/>
  <c r="AD140" i="2"/>
  <c r="AD132" i="2"/>
  <c r="AD112" i="2"/>
  <c r="AD96" i="2"/>
  <c r="AD80" i="2"/>
  <c r="AD64" i="2"/>
  <c r="D151" i="9" l="1"/>
  <c r="G151" i="9"/>
  <c r="F151" i="9"/>
  <c r="C151" i="9"/>
  <c r="A151" i="9"/>
  <c r="E151" i="9"/>
  <c r="B152" i="9"/>
  <c r="G146" i="8"/>
  <c r="B147" i="8"/>
  <c r="A146" i="8"/>
  <c r="C146" i="8"/>
  <c r="E146" i="8"/>
  <c r="D146" i="8"/>
  <c r="F146" i="8"/>
  <c r="AH314" i="2"/>
  <c r="AD314" i="2"/>
  <c r="AD322" i="2"/>
  <c r="AD83" i="2"/>
  <c r="AH330" i="2"/>
  <c r="AD330" i="2"/>
  <c r="AH107" i="2"/>
  <c r="AD107" i="2"/>
  <c r="AD67" i="2"/>
  <c r="AG181" i="2"/>
  <c r="AD181" i="2"/>
  <c r="AD261" i="2"/>
  <c r="AG261" i="2"/>
  <c r="AG309" i="2"/>
  <c r="AD309" i="2"/>
  <c r="AG69" i="2"/>
  <c r="AD69" i="2"/>
  <c r="AG165" i="2"/>
  <c r="AD165" i="2"/>
  <c r="AD306" i="2"/>
  <c r="AG306" i="2"/>
  <c r="AG298" i="2"/>
  <c r="AD298" i="2"/>
  <c r="AG290" i="2"/>
  <c r="AD290" i="2"/>
  <c r="AG282" i="2"/>
  <c r="AD282" i="2"/>
  <c r="AG274" i="2"/>
  <c r="AD274" i="2"/>
  <c r="AG266" i="2"/>
  <c r="AD266" i="2"/>
  <c r="AG258" i="2"/>
  <c r="AD258" i="2"/>
  <c r="AG250" i="2"/>
  <c r="AD250" i="2"/>
  <c r="AG242" i="2"/>
  <c r="AD242" i="2"/>
  <c r="AG234" i="2"/>
  <c r="AD234" i="2"/>
  <c r="AG226" i="2"/>
  <c r="AD226" i="2"/>
  <c r="AG218" i="2"/>
  <c r="AD218" i="2"/>
  <c r="AG210" i="2"/>
  <c r="AD210" i="2"/>
  <c r="AD202" i="2"/>
  <c r="AG202" i="2"/>
  <c r="AG194" i="2"/>
  <c r="AD194" i="2"/>
  <c r="AD186" i="2"/>
  <c r="AG186" i="2"/>
  <c r="AG178" i="2"/>
  <c r="AD178" i="2"/>
  <c r="AD170" i="2"/>
  <c r="AG170" i="2"/>
  <c r="AG162" i="2"/>
  <c r="AD162" i="2"/>
  <c r="AG154" i="2"/>
  <c r="AD154" i="2"/>
  <c r="AG146" i="2"/>
  <c r="AD146" i="2"/>
  <c r="AD138" i="2"/>
  <c r="AG138" i="2"/>
  <c r="AG130" i="2"/>
  <c r="AD130" i="2"/>
  <c r="AD122" i="2"/>
  <c r="AG122" i="2"/>
  <c r="AG114" i="2"/>
  <c r="AD114" i="2"/>
  <c r="AG106" i="2"/>
  <c r="AD106" i="2"/>
  <c r="AG98" i="2"/>
  <c r="AD98" i="2"/>
  <c r="AG90" i="2"/>
  <c r="AD90" i="2"/>
  <c r="AG82" i="2"/>
  <c r="AD82" i="2"/>
  <c r="AG74" i="2"/>
  <c r="AD74" i="2"/>
  <c r="AG66" i="2"/>
  <c r="AD66" i="2"/>
  <c r="AD329" i="2"/>
  <c r="AH329" i="2"/>
  <c r="AD321" i="2"/>
  <c r="AH321" i="2"/>
  <c r="AD313" i="2"/>
  <c r="AH313" i="2"/>
  <c r="AD305" i="2"/>
  <c r="AH305" i="2"/>
  <c r="AD297" i="2"/>
  <c r="AH297" i="2"/>
  <c r="AD289" i="2"/>
  <c r="AH289" i="2"/>
  <c r="AD281" i="2"/>
  <c r="AH281" i="2"/>
  <c r="AD273" i="2"/>
  <c r="AH273" i="2"/>
  <c r="AD265" i="2"/>
  <c r="AH265" i="2"/>
  <c r="AD257" i="2"/>
  <c r="AH257" i="2"/>
  <c r="AD249" i="2"/>
  <c r="AH249" i="2"/>
  <c r="AD241" i="2"/>
  <c r="AH241" i="2"/>
  <c r="AD233" i="2"/>
  <c r="AH233" i="2"/>
  <c r="AD225" i="2"/>
  <c r="AH225" i="2"/>
  <c r="AD217" i="2"/>
  <c r="AH217" i="2"/>
  <c r="AD209" i="2"/>
  <c r="AH209" i="2"/>
  <c r="AD201" i="2"/>
  <c r="AH201" i="2"/>
  <c r="AD193" i="2"/>
  <c r="AH193" i="2"/>
  <c r="AD185" i="2"/>
  <c r="AH185" i="2"/>
  <c r="AD177" i="2"/>
  <c r="AH177" i="2"/>
  <c r="AD169" i="2"/>
  <c r="AH169" i="2"/>
  <c r="AD161" i="2"/>
  <c r="AH161" i="2"/>
  <c r="AD153" i="2"/>
  <c r="AH153" i="2"/>
  <c r="AD145" i="2"/>
  <c r="AH145" i="2"/>
  <c r="AD137" i="2"/>
  <c r="AH137" i="2"/>
  <c r="AD129" i="2"/>
  <c r="AH129" i="2"/>
  <c r="AD121" i="2"/>
  <c r="AH121" i="2"/>
  <c r="AD105" i="2"/>
  <c r="AH105" i="2"/>
  <c r="AD81" i="2"/>
  <c r="AH81" i="2"/>
  <c r="AD65" i="2"/>
  <c r="AH65" i="2"/>
  <c r="AG62" i="2"/>
  <c r="AD62" i="2"/>
  <c r="AG111" i="2"/>
  <c r="AD111" i="2"/>
  <c r="AG143" i="2"/>
  <c r="AD143" i="2"/>
  <c r="AG326" i="2"/>
  <c r="AD326" i="2"/>
  <c r="AG287" i="2"/>
  <c r="AD287" i="2"/>
  <c r="AG89" i="2"/>
  <c r="AD89" i="2"/>
  <c r="AG213" i="2"/>
  <c r="AD213" i="2"/>
  <c r="AG277" i="2"/>
  <c r="AD277" i="2"/>
  <c r="AD172" i="2"/>
  <c r="AD268" i="2"/>
  <c r="AD148" i="2"/>
  <c r="AD212" i="2"/>
  <c r="AD276" i="2"/>
  <c r="AD308" i="2"/>
  <c r="AG77" i="2"/>
  <c r="AD77" i="2"/>
  <c r="AD325" i="2"/>
  <c r="AG325" i="2"/>
  <c r="AG63" i="2"/>
  <c r="AD63" i="2"/>
  <c r="AD327" i="2"/>
  <c r="AH327" i="2"/>
  <c r="AD311" i="2"/>
  <c r="AH311" i="2"/>
  <c r="AD295" i="2"/>
  <c r="AH295" i="2"/>
  <c r="AD279" i="2"/>
  <c r="AH279" i="2"/>
  <c r="AD263" i="2"/>
  <c r="AH263" i="2"/>
  <c r="AD247" i="2"/>
  <c r="AH247" i="2"/>
  <c r="AD231" i="2"/>
  <c r="AH231" i="2"/>
  <c r="AD215" i="2"/>
  <c r="AH215" i="2"/>
  <c r="AD199" i="2"/>
  <c r="AH199" i="2"/>
  <c r="AD183" i="2"/>
  <c r="AH183" i="2"/>
  <c r="AD167" i="2"/>
  <c r="AH167" i="2"/>
  <c r="AD151" i="2"/>
  <c r="AH151" i="2"/>
  <c r="AD135" i="2"/>
  <c r="AH135" i="2"/>
  <c r="AD119" i="2"/>
  <c r="AH119" i="2"/>
  <c r="AD95" i="2"/>
  <c r="AH95" i="2"/>
  <c r="AD79" i="2"/>
  <c r="AH79" i="2"/>
  <c r="AD71" i="2"/>
  <c r="AH71" i="2"/>
  <c r="AG60" i="2"/>
  <c r="AD60" i="2"/>
  <c r="AD61" i="2"/>
  <c r="AH61" i="2"/>
  <c r="AG87" i="2"/>
  <c r="AD87" i="2"/>
  <c r="AD318" i="2"/>
  <c r="AG318" i="2"/>
  <c r="AG97" i="2"/>
  <c r="AD97" i="2"/>
  <c r="AG303" i="2"/>
  <c r="AD303" i="2"/>
  <c r="AD229" i="2"/>
  <c r="AG229" i="2"/>
  <c r="AD293" i="2"/>
  <c r="AG293" i="2"/>
  <c r="AD204" i="2"/>
  <c r="AD236" i="2"/>
  <c r="AD300" i="2"/>
  <c r="AG133" i="2"/>
  <c r="AD133" i="2"/>
  <c r="AD180" i="2"/>
  <c r="AD244" i="2"/>
  <c r="AD320" i="2"/>
  <c r="AD124" i="2"/>
  <c r="AD156" i="2"/>
  <c r="AD188" i="2"/>
  <c r="AD220" i="2"/>
  <c r="AD252" i="2"/>
  <c r="AD284" i="2"/>
  <c r="AD100" i="2"/>
  <c r="AG117" i="2"/>
  <c r="AD117" i="2"/>
  <c r="AG149" i="2"/>
  <c r="AD149" i="2"/>
  <c r="AG302" i="2"/>
  <c r="AD302" i="2"/>
  <c r="AG294" i="2"/>
  <c r="AD294" i="2"/>
  <c r="AG286" i="2"/>
  <c r="AD286" i="2"/>
  <c r="AG278" i="2"/>
  <c r="AD278" i="2"/>
  <c r="AG270" i="2"/>
  <c r="AD270" i="2"/>
  <c r="AG262" i="2"/>
  <c r="AD262" i="2"/>
  <c r="AG254" i="2"/>
  <c r="AD254" i="2"/>
  <c r="AG246" i="2"/>
  <c r="AD246" i="2"/>
  <c r="AG238" i="2"/>
  <c r="AD238" i="2"/>
  <c r="AG230" i="2"/>
  <c r="AD230" i="2"/>
  <c r="AG222" i="2"/>
  <c r="AD222" i="2"/>
  <c r="AG214" i="2"/>
  <c r="AD214" i="2"/>
  <c r="AG206" i="2"/>
  <c r="AD206" i="2"/>
  <c r="AG198" i="2"/>
  <c r="AD198" i="2"/>
  <c r="AG190" i="2"/>
  <c r="AD190" i="2"/>
  <c r="AG182" i="2"/>
  <c r="AD182" i="2"/>
  <c r="AG174" i="2"/>
  <c r="AD174" i="2"/>
  <c r="AG166" i="2"/>
  <c r="AD166" i="2"/>
  <c r="AG158" i="2"/>
  <c r="AD158" i="2"/>
  <c r="AG150" i="2"/>
  <c r="AD150" i="2"/>
  <c r="AG142" i="2"/>
  <c r="AD142" i="2"/>
  <c r="AG134" i="2"/>
  <c r="AD134" i="2"/>
  <c r="AG126" i="2"/>
  <c r="AD126" i="2"/>
  <c r="AG118" i="2"/>
  <c r="AD118" i="2"/>
  <c r="AG110" i="2"/>
  <c r="AD110" i="2"/>
  <c r="AG102" i="2"/>
  <c r="AD102" i="2"/>
  <c r="AG94" i="2"/>
  <c r="AD94" i="2"/>
  <c r="AG86" i="2"/>
  <c r="AD86" i="2"/>
  <c r="AG78" i="2"/>
  <c r="AD78" i="2"/>
  <c r="AG70" i="2"/>
  <c r="AD70" i="2"/>
  <c r="AG59" i="2"/>
  <c r="AD59" i="2"/>
  <c r="AD317" i="2"/>
  <c r="AH317" i="2"/>
  <c r="AD301" i="2"/>
  <c r="AH301" i="2"/>
  <c r="AD285" i="2"/>
  <c r="AH285" i="2"/>
  <c r="AD269" i="2"/>
  <c r="AH269" i="2"/>
  <c r="AD253" i="2"/>
  <c r="AH253" i="2"/>
  <c r="AD237" i="2"/>
  <c r="AH237" i="2"/>
  <c r="AD221" i="2"/>
  <c r="AH221" i="2"/>
  <c r="AD205" i="2"/>
  <c r="AH205" i="2"/>
  <c r="AD189" i="2"/>
  <c r="AH189" i="2"/>
  <c r="AD173" i="2"/>
  <c r="AH173" i="2"/>
  <c r="AD157" i="2"/>
  <c r="AH157" i="2"/>
  <c r="AD141" i="2"/>
  <c r="AH141" i="2"/>
  <c r="AD125" i="2"/>
  <c r="AH125" i="2"/>
  <c r="AD109" i="2"/>
  <c r="AH109" i="2"/>
  <c r="AD101" i="2"/>
  <c r="AH101" i="2"/>
  <c r="AD85" i="2"/>
  <c r="AH85" i="2"/>
  <c r="AG58" i="2"/>
  <c r="AD58" i="2"/>
  <c r="AG127" i="2"/>
  <c r="AD127" i="2"/>
  <c r="AG159" i="2"/>
  <c r="AD159" i="2"/>
  <c r="AG310" i="2"/>
  <c r="AD310" i="2"/>
  <c r="AG73" i="2"/>
  <c r="AD73" i="2"/>
  <c r="AG93" i="2"/>
  <c r="AD93" i="2"/>
  <c r="AG197" i="2"/>
  <c r="AD197" i="2"/>
  <c r="AG245" i="2"/>
  <c r="AD245" i="2"/>
  <c r="AG108" i="2"/>
  <c r="AD108" i="2"/>
  <c r="AG92" i="2"/>
  <c r="AD92" i="2"/>
  <c r="AG76" i="2"/>
  <c r="AD76" i="2"/>
  <c r="AD331" i="2"/>
  <c r="AH331" i="2"/>
  <c r="AD323" i="2"/>
  <c r="AH323" i="2"/>
  <c r="AD315" i="2"/>
  <c r="AH315" i="2"/>
  <c r="AD307" i="2"/>
  <c r="AH307" i="2"/>
  <c r="AD299" i="2"/>
  <c r="AH299" i="2"/>
  <c r="AD291" i="2"/>
  <c r="AH291" i="2"/>
  <c r="AD283" i="2"/>
  <c r="AH283" i="2"/>
  <c r="AD275" i="2"/>
  <c r="AH275" i="2"/>
  <c r="AD267" i="2"/>
  <c r="AH267" i="2"/>
  <c r="AD259" i="2"/>
  <c r="AH259" i="2"/>
  <c r="AD251" i="2"/>
  <c r="AH251" i="2"/>
  <c r="AD243" i="2"/>
  <c r="AH243" i="2"/>
  <c r="AD235" i="2"/>
  <c r="AH235" i="2"/>
  <c r="AD227" i="2"/>
  <c r="AH227" i="2"/>
  <c r="AD219" i="2"/>
  <c r="AH219" i="2"/>
  <c r="AD211" i="2"/>
  <c r="AH211" i="2"/>
  <c r="AD203" i="2"/>
  <c r="AH203" i="2"/>
  <c r="AD195" i="2"/>
  <c r="AH195" i="2"/>
  <c r="AD187" i="2"/>
  <c r="AH187" i="2"/>
  <c r="AD179" i="2"/>
  <c r="AH179" i="2"/>
  <c r="AD171" i="2"/>
  <c r="AH171" i="2"/>
  <c r="AD163" i="2"/>
  <c r="AH163" i="2"/>
  <c r="AD155" i="2"/>
  <c r="AH155" i="2"/>
  <c r="AD147" i="2"/>
  <c r="AH147" i="2"/>
  <c r="AD139" i="2"/>
  <c r="AH139" i="2"/>
  <c r="AD131" i="2"/>
  <c r="AH131" i="2"/>
  <c r="AD115" i="2"/>
  <c r="AH115" i="2"/>
  <c r="AD99" i="2"/>
  <c r="AH99" i="2"/>
  <c r="AD91" i="2"/>
  <c r="AH91" i="2"/>
  <c r="AD75" i="2"/>
  <c r="AH75" i="2"/>
  <c r="AD57" i="2"/>
  <c r="AH57" i="2"/>
  <c r="AG103" i="2"/>
  <c r="AD103" i="2"/>
  <c r="AG113" i="2"/>
  <c r="AD113" i="2"/>
  <c r="AG175" i="2"/>
  <c r="AD175" i="2"/>
  <c r="AG191" i="2"/>
  <c r="AD191" i="2"/>
  <c r="AG207" i="2"/>
  <c r="AD207" i="2"/>
  <c r="AG223" i="2"/>
  <c r="AD223" i="2"/>
  <c r="AG239" i="2"/>
  <c r="AD239" i="2"/>
  <c r="AG255" i="2"/>
  <c r="AD255" i="2"/>
  <c r="AG271" i="2"/>
  <c r="AD271" i="2"/>
  <c r="B153" i="9" l="1"/>
  <c r="C152" i="9"/>
  <c r="E152" i="9"/>
  <c r="D152" i="9"/>
  <c r="A152" i="9"/>
  <c r="G152" i="9"/>
  <c r="F152" i="9"/>
  <c r="F147" i="8"/>
  <c r="C147" i="8"/>
  <c r="A147" i="8"/>
  <c r="D147" i="8"/>
  <c r="E147" i="8"/>
  <c r="B148" i="8"/>
  <c r="G147" i="8"/>
  <c r="E13" i="1"/>
  <c r="B154" i="9" l="1"/>
  <c r="G153" i="9"/>
  <c r="F153" i="9"/>
  <c r="D153" i="9"/>
  <c r="E153" i="9"/>
  <c r="C153" i="9"/>
  <c r="A153" i="9"/>
  <c r="E148" i="8"/>
  <c r="G148" i="8"/>
  <c r="D148" i="8"/>
  <c r="A148" i="8"/>
  <c r="C148" i="8"/>
  <c r="F148" i="8"/>
  <c r="B149" i="8"/>
  <c r="E10" i="1"/>
  <c r="E21" i="1" l="1"/>
  <c r="G154" i="9"/>
  <c r="A154" i="9"/>
  <c r="E154" i="9"/>
  <c r="D154" i="9"/>
  <c r="B155" i="9"/>
  <c r="F154" i="9"/>
  <c r="C154" i="9"/>
  <c r="E30" i="1"/>
  <c r="E33" i="1"/>
  <c r="E34" i="1"/>
  <c r="E32" i="1"/>
  <c r="E20" i="1"/>
  <c r="E19" i="1"/>
  <c r="D149" i="8"/>
  <c r="A149" i="8"/>
  <c r="E149" i="8"/>
  <c r="C149" i="8"/>
  <c r="F149" i="8"/>
  <c r="G149" i="8"/>
  <c r="B150" i="8"/>
  <c r="E16" i="1"/>
  <c r="E17" i="1"/>
  <c r="E24" i="1"/>
  <c r="E23" i="1"/>
  <c r="E26" i="1"/>
  <c r="E22" i="1"/>
  <c r="E25" i="1"/>
  <c r="E12" i="1"/>
  <c r="F155" i="9" l="1"/>
  <c r="B156" i="9"/>
  <c r="G155" i="9"/>
  <c r="D155" i="9"/>
  <c r="A155" i="9"/>
  <c r="E155" i="9"/>
  <c r="C155" i="9"/>
  <c r="E35" i="1"/>
  <c r="C150" i="8"/>
  <c r="E150" i="8"/>
  <c r="B151" i="8"/>
  <c r="G150" i="8"/>
  <c r="A150" i="8"/>
  <c r="F150" i="8"/>
  <c r="D150" i="8"/>
  <c r="E12" i="3"/>
  <c r="D12" i="3"/>
  <c r="G156" i="9" l="1"/>
  <c r="E156" i="9"/>
  <c r="C156" i="9"/>
  <c r="F156" i="9"/>
  <c r="A156" i="9"/>
  <c r="B157" i="9"/>
  <c r="D156" i="9"/>
  <c r="C151" i="8"/>
  <c r="F151" i="8"/>
  <c r="A151" i="8"/>
  <c r="E151" i="8"/>
  <c r="G151" i="8"/>
  <c r="B152" i="8"/>
  <c r="D151" i="8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F118" i="2"/>
  <c r="AF119" i="2"/>
  <c r="AF120" i="2"/>
  <c r="AF121" i="2"/>
  <c r="AF122" i="2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42" i="2"/>
  <c r="AF143" i="2"/>
  <c r="AF144" i="2"/>
  <c r="AF145" i="2"/>
  <c r="AF146" i="2"/>
  <c r="AF147" i="2"/>
  <c r="AF148" i="2"/>
  <c r="AF149" i="2"/>
  <c r="AF150" i="2"/>
  <c r="AF151" i="2"/>
  <c r="AF152" i="2"/>
  <c r="AF153" i="2"/>
  <c r="AF154" i="2"/>
  <c r="AF155" i="2"/>
  <c r="AF156" i="2"/>
  <c r="AF157" i="2"/>
  <c r="AF158" i="2"/>
  <c r="AF159" i="2"/>
  <c r="AF160" i="2"/>
  <c r="AF161" i="2"/>
  <c r="AF162" i="2"/>
  <c r="AF163" i="2"/>
  <c r="AF164" i="2"/>
  <c r="AF165" i="2"/>
  <c r="AF166" i="2"/>
  <c r="AF167" i="2"/>
  <c r="AF168" i="2"/>
  <c r="AF169" i="2"/>
  <c r="AF170" i="2"/>
  <c r="AF171" i="2"/>
  <c r="AF172" i="2"/>
  <c r="AF173" i="2"/>
  <c r="AF174" i="2"/>
  <c r="AF175" i="2"/>
  <c r="AF176" i="2"/>
  <c r="AF177" i="2"/>
  <c r="AF178" i="2"/>
  <c r="AF179" i="2"/>
  <c r="AF180" i="2"/>
  <c r="AF181" i="2"/>
  <c r="AF182" i="2"/>
  <c r="AF183" i="2"/>
  <c r="AF184" i="2"/>
  <c r="AF185" i="2"/>
  <c r="AF186" i="2"/>
  <c r="AF187" i="2"/>
  <c r="AF188" i="2"/>
  <c r="AF189" i="2"/>
  <c r="AF190" i="2"/>
  <c r="AF191" i="2"/>
  <c r="AF192" i="2"/>
  <c r="AF193" i="2"/>
  <c r="AF194" i="2"/>
  <c r="AF195" i="2"/>
  <c r="AF196" i="2"/>
  <c r="AF197" i="2"/>
  <c r="AF198" i="2"/>
  <c r="AF199" i="2"/>
  <c r="AF200" i="2"/>
  <c r="AF201" i="2"/>
  <c r="AF202" i="2"/>
  <c r="AF203" i="2"/>
  <c r="AF204" i="2"/>
  <c r="AF205" i="2"/>
  <c r="AF206" i="2"/>
  <c r="AF207" i="2"/>
  <c r="AF208" i="2"/>
  <c r="AF209" i="2"/>
  <c r="AF210" i="2"/>
  <c r="AF211" i="2"/>
  <c r="AF212" i="2"/>
  <c r="AF213" i="2"/>
  <c r="AF214" i="2"/>
  <c r="AF215" i="2"/>
  <c r="AF216" i="2"/>
  <c r="AF217" i="2"/>
  <c r="AF218" i="2"/>
  <c r="AF219" i="2"/>
  <c r="AF220" i="2"/>
  <c r="AF221" i="2"/>
  <c r="AF222" i="2"/>
  <c r="AF223" i="2"/>
  <c r="AF224" i="2"/>
  <c r="AF225" i="2"/>
  <c r="AF226" i="2"/>
  <c r="AF227" i="2"/>
  <c r="AF228" i="2"/>
  <c r="AF229" i="2"/>
  <c r="AF230" i="2"/>
  <c r="AF231" i="2"/>
  <c r="AF232" i="2"/>
  <c r="AF233" i="2"/>
  <c r="AF234" i="2"/>
  <c r="AF235" i="2"/>
  <c r="AF236" i="2"/>
  <c r="AF237" i="2"/>
  <c r="AF238" i="2"/>
  <c r="AF239" i="2"/>
  <c r="AF240" i="2"/>
  <c r="AF241" i="2"/>
  <c r="AF242" i="2"/>
  <c r="AF243" i="2"/>
  <c r="AF244" i="2"/>
  <c r="AF245" i="2"/>
  <c r="AF246" i="2"/>
  <c r="AF247" i="2"/>
  <c r="AF248" i="2"/>
  <c r="AF249" i="2"/>
  <c r="AF250" i="2"/>
  <c r="AF251" i="2"/>
  <c r="AF252" i="2"/>
  <c r="AF253" i="2"/>
  <c r="AF254" i="2"/>
  <c r="AF255" i="2"/>
  <c r="AF256" i="2"/>
  <c r="AF257" i="2"/>
  <c r="AF258" i="2"/>
  <c r="AF259" i="2"/>
  <c r="AF260" i="2"/>
  <c r="AF261" i="2"/>
  <c r="AF262" i="2"/>
  <c r="AF263" i="2"/>
  <c r="AF264" i="2"/>
  <c r="AF265" i="2"/>
  <c r="AF266" i="2"/>
  <c r="AF267" i="2"/>
  <c r="AF268" i="2"/>
  <c r="AF269" i="2"/>
  <c r="AF270" i="2"/>
  <c r="AF271" i="2"/>
  <c r="AF272" i="2"/>
  <c r="AF273" i="2"/>
  <c r="AF274" i="2"/>
  <c r="AF275" i="2"/>
  <c r="AF276" i="2"/>
  <c r="AF277" i="2"/>
  <c r="AF278" i="2"/>
  <c r="AF279" i="2"/>
  <c r="AF280" i="2"/>
  <c r="AF281" i="2"/>
  <c r="AF282" i="2"/>
  <c r="AF283" i="2"/>
  <c r="AF284" i="2"/>
  <c r="AF285" i="2"/>
  <c r="AF286" i="2"/>
  <c r="AF287" i="2"/>
  <c r="AF288" i="2"/>
  <c r="AF289" i="2"/>
  <c r="AF290" i="2"/>
  <c r="AF291" i="2"/>
  <c r="AF292" i="2"/>
  <c r="AF293" i="2"/>
  <c r="AF294" i="2"/>
  <c r="AF295" i="2"/>
  <c r="AF296" i="2"/>
  <c r="AF297" i="2"/>
  <c r="AF298" i="2"/>
  <c r="AF299" i="2"/>
  <c r="AF300" i="2"/>
  <c r="AF301" i="2"/>
  <c r="AF302" i="2"/>
  <c r="AF303" i="2"/>
  <c r="AF304" i="2"/>
  <c r="AF305" i="2"/>
  <c r="AF306" i="2"/>
  <c r="AF307" i="2"/>
  <c r="AF308" i="2"/>
  <c r="AF309" i="2"/>
  <c r="AF310" i="2"/>
  <c r="AF311" i="2"/>
  <c r="AF312" i="2"/>
  <c r="AF313" i="2"/>
  <c r="AF314" i="2"/>
  <c r="AF315" i="2"/>
  <c r="AF316" i="2"/>
  <c r="AF317" i="2"/>
  <c r="AF318" i="2"/>
  <c r="AF319" i="2"/>
  <c r="AF320" i="2"/>
  <c r="AF321" i="2"/>
  <c r="AF322" i="2"/>
  <c r="AF323" i="2"/>
  <c r="AF324" i="2"/>
  <c r="AF325" i="2"/>
  <c r="AF326" i="2"/>
  <c r="AF327" i="2"/>
  <c r="AF328" i="2"/>
  <c r="AF329" i="2"/>
  <c r="AF330" i="2"/>
  <c r="AF331" i="2"/>
  <c r="AF7" i="2"/>
  <c r="U20" i="2"/>
  <c r="D157" i="9" l="1"/>
  <c r="A157" i="9"/>
  <c r="G157" i="9"/>
  <c r="B158" i="9"/>
  <c r="F157" i="9"/>
  <c r="E157" i="9"/>
  <c r="C157" i="9"/>
  <c r="A152" i="8"/>
  <c r="C152" i="8"/>
  <c r="G152" i="8"/>
  <c r="B153" i="8"/>
  <c r="D152" i="8"/>
  <c r="E152" i="8"/>
  <c r="F152" i="8"/>
  <c r="AI14" i="2"/>
  <c r="AI10" i="2"/>
  <c r="E158" i="9" l="1"/>
  <c r="C158" i="9"/>
  <c r="A158" i="9"/>
  <c r="B159" i="9"/>
  <c r="G158" i="9"/>
  <c r="F158" i="9"/>
  <c r="D158" i="9"/>
  <c r="F153" i="8"/>
  <c r="D153" i="8"/>
  <c r="B154" i="8"/>
  <c r="C153" i="8"/>
  <c r="G153" i="8"/>
  <c r="E153" i="8"/>
  <c r="A153" i="8"/>
  <c r="AI27" i="2"/>
  <c r="AI308" i="2"/>
  <c r="AI312" i="2"/>
  <c r="AI328" i="2"/>
  <c r="AI280" i="2"/>
  <c r="AI292" i="2"/>
  <c r="AI304" i="2"/>
  <c r="AI71" i="2"/>
  <c r="AI79" i="2"/>
  <c r="AI87" i="2"/>
  <c r="AI95" i="2"/>
  <c r="AI111" i="2"/>
  <c r="AI135" i="2"/>
  <c r="AI143" i="2"/>
  <c r="AI151" i="2"/>
  <c r="AI82" i="2"/>
  <c r="AI86" i="2"/>
  <c r="AI94" i="2"/>
  <c r="AI98" i="2"/>
  <c r="AI102" i="2"/>
  <c r="AI110" i="2"/>
  <c r="AI114" i="2"/>
  <c r="AI118" i="2"/>
  <c r="AI130" i="2"/>
  <c r="AI134" i="2"/>
  <c r="AI142" i="2"/>
  <c r="AI162" i="2"/>
  <c r="AI166" i="2"/>
  <c r="AI174" i="2"/>
  <c r="AI178" i="2"/>
  <c r="AI182" i="2"/>
  <c r="AI210" i="2"/>
  <c r="AI214" i="2"/>
  <c r="AI222" i="2"/>
  <c r="AI226" i="2"/>
  <c r="AI230" i="2"/>
  <c r="AI238" i="2"/>
  <c r="AI242" i="2"/>
  <c r="AI246" i="2"/>
  <c r="AI258" i="2"/>
  <c r="AI290" i="2"/>
  <c r="AI294" i="2"/>
  <c r="AI314" i="2"/>
  <c r="AI322" i="2"/>
  <c r="AI326" i="2"/>
  <c r="AI228" i="2"/>
  <c r="AI232" i="2"/>
  <c r="AI236" i="2"/>
  <c r="AI240" i="2"/>
  <c r="AI248" i="2"/>
  <c r="AI252" i="2"/>
  <c r="AI256" i="2"/>
  <c r="AI272" i="2"/>
  <c r="AI276" i="2"/>
  <c r="AI284" i="2"/>
  <c r="AI288" i="2"/>
  <c r="AI296" i="2"/>
  <c r="AI103" i="2"/>
  <c r="AI159" i="2"/>
  <c r="AI183" i="2"/>
  <c r="AI191" i="2"/>
  <c r="AI199" i="2"/>
  <c r="AI207" i="2"/>
  <c r="AI215" i="2"/>
  <c r="AI223" i="2"/>
  <c r="AI231" i="2"/>
  <c r="AI239" i="2"/>
  <c r="AI263" i="2"/>
  <c r="AI271" i="2"/>
  <c r="AI279" i="2"/>
  <c r="AI287" i="2"/>
  <c r="AI303" i="2"/>
  <c r="AI323" i="2"/>
  <c r="AI331" i="2"/>
  <c r="AI244" i="2"/>
  <c r="AI330" i="2"/>
  <c r="AI262" i="2"/>
  <c r="AI270" i="2"/>
  <c r="AI298" i="2"/>
  <c r="AI17" i="2"/>
  <c r="AI25" i="2"/>
  <c r="AI33" i="2"/>
  <c r="AI41" i="2"/>
  <c r="AI45" i="2"/>
  <c r="AI65" i="2"/>
  <c r="AI56" i="2"/>
  <c r="AI80" i="2"/>
  <c r="AI8" i="2"/>
  <c r="AI30" i="2"/>
  <c r="AI74" i="2"/>
  <c r="AI208" i="2"/>
  <c r="AI96" i="2"/>
  <c r="AI16" i="2"/>
  <c r="AI20" i="2"/>
  <c r="AI28" i="2"/>
  <c r="AI32" i="2"/>
  <c r="AI36" i="2"/>
  <c r="AI44" i="2"/>
  <c r="AI48" i="2"/>
  <c r="AI52" i="2"/>
  <c r="AI64" i="2"/>
  <c r="AI68" i="2"/>
  <c r="AI72" i="2"/>
  <c r="AI34" i="2"/>
  <c r="AI38" i="2"/>
  <c r="AI42" i="2"/>
  <c r="AI46" i="2"/>
  <c r="AI50" i="2"/>
  <c r="AI54" i="2"/>
  <c r="AI58" i="2"/>
  <c r="AI62" i="2"/>
  <c r="AI321" i="2"/>
  <c r="AI224" i="2"/>
  <c r="AI122" i="2"/>
  <c r="AI138" i="2"/>
  <c r="AI154" i="2"/>
  <c r="AI202" i="2"/>
  <c r="AI250" i="2"/>
  <c r="AI282" i="2"/>
  <c r="AI9" i="2"/>
  <c r="AI13" i="2"/>
  <c r="AI100" i="2"/>
  <c r="AI104" i="2"/>
  <c r="AI108" i="2"/>
  <c r="AI112" i="2"/>
  <c r="AI116" i="2"/>
  <c r="AI120" i="2"/>
  <c r="AI124" i="2"/>
  <c r="AI128" i="2"/>
  <c r="AI144" i="2"/>
  <c r="AI148" i="2"/>
  <c r="AI152" i="2"/>
  <c r="AI156" i="2"/>
  <c r="AI160" i="2"/>
  <c r="AI164" i="2"/>
  <c r="AI168" i="2"/>
  <c r="AI172" i="2"/>
  <c r="AI176" i="2"/>
  <c r="AI180" i="2"/>
  <c r="AI184" i="2"/>
  <c r="AI188" i="2"/>
  <c r="AI192" i="2"/>
  <c r="AI196" i="2"/>
  <c r="AI200" i="2"/>
  <c r="AI204" i="2"/>
  <c r="AI12" i="2"/>
  <c r="AI66" i="2"/>
  <c r="AI70" i="2"/>
  <c r="AI78" i="2"/>
  <c r="AI132" i="2"/>
  <c r="AI136" i="2"/>
  <c r="AI140" i="2"/>
  <c r="AI167" i="2"/>
  <c r="AI175" i="2"/>
  <c r="AI186" i="2"/>
  <c r="AI194" i="2"/>
  <c r="AI198" i="2"/>
  <c r="AI206" i="2"/>
  <c r="AI260" i="2"/>
  <c r="AI264" i="2"/>
  <c r="AI268" i="2"/>
  <c r="AI306" i="2"/>
  <c r="AI310" i="2"/>
  <c r="AI325" i="2"/>
  <c r="AI329" i="2"/>
  <c r="AI24" i="2"/>
  <c r="AI90" i="2"/>
  <c r="AI218" i="2"/>
  <c r="AI29" i="2"/>
  <c r="AI40" i="2"/>
  <c r="AI60" i="2"/>
  <c r="AI106" i="2"/>
  <c r="AI126" i="2"/>
  <c r="AI234" i="2"/>
  <c r="AI254" i="2"/>
  <c r="AI319" i="2"/>
  <c r="AI170" i="2"/>
  <c r="AI76" i="2"/>
  <c r="AI18" i="2"/>
  <c r="AI22" i="2"/>
  <c r="AI26" i="2"/>
  <c r="AI49" i="2"/>
  <c r="AI57" i="2"/>
  <c r="AI61" i="2"/>
  <c r="AI84" i="2"/>
  <c r="AI88" i="2"/>
  <c r="AI92" i="2"/>
  <c r="AI119" i="2"/>
  <c r="AI127" i="2"/>
  <c r="AI146" i="2"/>
  <c r="AI150" i="2"/>
  <c r="AI158" i="2"/>
  <c r="AI212" i="2"/>
  <c r="AI216" i="2"/>
  <c r="AI220" i="2"/>
  <c r="AI247" i="2"/>
  <c r="AI255" i="2"/>
  <c r="AI266" i="2"/>
  <c r="AI274" i="2"/>
  <c r="AI278" i="2"/>
  <c r="AI286" i="2"/>
  <c r="AI327" i="2"/>
  <c r="AI15" i="2"/>
  <c r="AI31" i="2"/>
  <c r="AI47" i="2"/>
  <c r="AI63" i="2"/>
  <c r="AI81" i="2"/>
  <c r="AI97" i="2"/>
  <c r="AI113" i="2"/>
  <c r="AI129" i="2"/>
  <c r="AI145" i="2"/>
  <c r="AI161" i="2"/>
  <c r="AI177" i="2"/>
  <c r="AI193" i="2"/>
  <c r="AI209" i="2"/>
  <c r="AI225" i="2"/>
  <c r="AI241" i="2"/>
  <c r="AI257" i="2"/>
  <c r="AI273" i="2"/>
  <c r="AI289" i="2"/>
  <c r="AI305" i="2"/>
  <c r="AI315" i="2"/>
  <c r="AI190" i="2"/>
  <c r="AI295" i="2"/>
  <c r="AI300" i="2"/>
  <c r="AI302" i="2"/>
  <c r="AI311" i="2"/>
  <c r="AI316" i="2"/>
  <c r="AI318" i="2"/>
  <c r="AI320" i="2"/>
  <c r="AI23" i="2"/>
  <c r="AI39" i="2"/>
  <c r="AI73" i="2"/>
  <c r="AI89" i="2"/>
  <c r="AI105" i="2"/>
  <c r="AI121" i="2"/>
  <c r="AI137" i="2"/>
  <c r="AI153" i="2"/>
  <c r="AI169" i="2"/>
  <c r="AI185" i="2"/>
  <c r="AI201" i="2"/>
  <c r="AI217" i="2"/>
  <c r="AI233" i="2"/>
  <c r="AI249" i="2"/>
  <c r="AI265" i="2"/>
  <c r="AI281" i="2"/>
  <c r="AI297" i="2"/>
  <c r="AI313" i="2"/>
  <c r="AI324" i="2"/>
  <c r="AI21" i="2"/>
  <c r="AI37" i="2"/>
  <c r="AI53" i="2"/>
  <c r="AI11" i="2"/>
  <c r="AI19" i="2"/>
  <c r="AI35" i="2"/>
  <c r="AI43" i="2"/>
  <c r="AI51" i="2"/>
  <c r="AI59" i="2"/>
  <c r="AI67" i="2"/>
  <c r="AI75" i="2"/>
  <c r="AI83" i="2"/>
  <c r="AI91" i="2"/>
  <c r="AI99" i="2"/>
  <c r="AI107" i="2"/>
  <c r="AI115" i="2"/>
  <c r="AI123" i="2"/>
  <c r="AI131" i="2"/>
  <c r="AI139" i="2"/>
  <c r="AI147" i="2"/>
  <c r="AI155" i="2"/>
  <c r="AI163" i="2"/>
  <c r="AI171" i="2"/>
  <c r="AI179" i="2"/>
  <c r="AI187" i="2"/>
  <c r="AI195" i="2"/>
  <c r="AI203" i="2"/>
  <c r="AI211" i="2"/>
  <c r="AI219" i="2"/>
  <c r="AI227" i="2"/>
  <c r="AI235" i="2"/>
  <c r="AI243" i="2"/>
  <c r="AI251" i="2"/>
  <c r="AI259" i="2"/>
  <c r="AI267" i="2"/>
  <c r="AI275" i="2"/>
  <c r="AI283" i="2"/>
  <c r="AI291" i="2"/>
  <c r="AI299" i="2"/>
  <c r="AI307" i="2"/>
  <c r="AI69" i="2"/>
  <c r="AI77" i="2"/>
  <c r="AI85" i="2"/>
  <c r="AI93" i="2"/>
  <c r="AI101" i="2"/>
  <c r="AI109" i="2"/>
  <c r="AI117" i="2"/>
  <c r="AI125" i="2"/>
  <c r="AI133" i="2"/>
  <c r="AI141" i="2"/>
  <c r="AI149" i="2"/>
  <c r="AI157" i="2"/>
  <c r="AI165" i="2"/>
  <c r="AI173" i="2"/>
  <c r="AI181" i="2"/>
  <c r="AI189" i="2"/>
  <c r="AI197" i="2"/>
  <c r="AI205" i="2"/>
  <c r="AI213" i="2"/>
  <c r="AI221" i="2"/>
  <c r="AI229" i="2"/>
  <c r="AI237" i="2"/>
  <c r="AI245" i="2"/>
  <c r="AI253" i="2"/>
  <c r="AI261" i="2"/>
  <c r="AI269" i="2"/>
  <c r="AI277" i="2"/>
  <c r="AI285" i="2"/>
  <c r="AI293" i="2"/>
  <c r="AI301" i="2"/>
  <c r="AI309" i="2"/>
  <c r="AI317" i="2"/>
  <c r="F159" i="9" l="1"/>
  <c r="D159" i="9"/>
  <c r="C159" i="9"/>
  <c r="B160" i="9"/>
  <c r="G159" i="9"/>
  <c r="E159" i="9"/>
  <c r="A159" i="9"/>
  <c r="A154" i="8"/>
  <c r="E154" i="8"/>
  <c r="C154" i="8"/>
  <c r="F154" i="8"/>
  <c r="B155" i="8"/>
  <c r="D154" i="8"/>
  <c r="G154" i="8"/>
  <c r="AA55" i="2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66" i="2" s="1"/>
  <c r="AA67" i="2" s="1"/>
  <c r="AA68" i="2" s="1"/>
  <c r="AA69" i="2" s="1"/>
  <c r="AA70" i="2" s="1"/>
  <c r="AA71" i="2" s="1"/>
  <c r="AA72" i="2" s="1"/>
  <c r="AA73" i="2" s="1"/>
  <c r="AA74" i="2" s="1"/>
  <c r="AA75" i="2" s="1"/>
  <c r="AA76" i="2" s="1"/>
  <c r="AA77" i="2" s="1"/>
  <c r="AA78" i="2" s="1"/>
  <c r="AA79" i="2" s="1"/>
  <c r="AA80" i="2" s="1"/>
  <c r="AA81" i="2" s="1"/>
  <c r="AA82" i="2" s="1"/>
  <c r="AA83" i="2" s="1"/>
  <c r="AA84" i="2" s="1"/>
  <c r="AA85" i="2" s="1"/>
  <c r="AA86" i="2" s="1"/>
  <c r="AA87" i="2" s="1"/>
  <c r="AA88" i="2" s="1"/>
  <c r="AA89" i="2" s="1"/>
  <c r="AA90" i="2" s="1"/>
  <c r="AA91" i="2" s="1"/>
  <c r="AA92" i="2" s="1"/>
  <c r="AA93" i="2" s="1"/>
  <c r="AA94" i="2" s="1"/>
  <c r="AA95" i="2" s="1"/>
  <c r="AA96" i="2" s="1"/>
  <c r="AA97" i="2" s="1"/>
  <c r="AA98" i="2" s="1"/>
  <c r="AA99" i="2" s="1"/>
  <c r="AA100" i="2" s="1"/>
  <c r="AA101" i="2" s="1"/>
  <c r="AA102" i="2" s="1"/>
  <c r="AA103" i="2" s="1"/>
  <c r="AA104" i="2" s="1"/>
  <c r="AA105" i="2" s="1"/>
  <c r="AA106" i="2" s="1"/>
  <c r="AA107" i="2" s="1"/>
  <c r="AA108" i="2" s="1"/>
  <c r="AA109" i="2" s="1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3" i="2" s="1"/>
  <c r="AA124" i="2" s="1"/>
  <c r="AA125" i="2" s="1"/>
  <c r="AA126" i="2" s="1"/>
  <c r="AA127" i="2" s="1"/>
  <c r="AA128" i="2" s="1"/>
  <c r="AA129" i="2" s="1"/>
  <c r="AA130" i="2" s="1"/>
  <c r="AA131" i="2" s="1"/>
  <c r="AA132" i="2" s="1"/>
  <c r="AA133" i="2" s="1"/>
  <c r="AA134" i="2" s="1"/>
  <c r="AA135" i="2" s="1"/>
  <c r="AA136" i="2" s="1"/>
  <c r="AA137" i="2" s="1"/>
  <c r="AA138" i="2" s="1"/>
  <c r="AA139" i="2" s="1"/>
  <c r="AA140" i="2" s="1"/>
  <c r="AA141" i="2" s="1"/>
  <c r="AA142" i="2" s="1"/>
  <c r="AA143" i="2" s="1"/>
  <c r="AA144" i="2" s="1"/>
  <c r="AA145" i="2" s="1"/>
  <c r="AA146" i="2" s="1"/>
  <c r="AA147" i="2" s="1"/>
  <c r="AA148" i="2" s="1"/>
  <c r="AA149" i="2" s="1"/>
  <c r="AA150" i="2" s="1"/>
  <c r="AA151" i="2" s="1"/>
  <c r="AA152" i="2" s="1"/>
  <c r="AA153" i="2" s="1"/>
  <c r="AA154" i="2" s="1"/>
  <c r="AA155" i="2" s="1"/>
  <c r="AA156" i="2" s="1"/>
  <c r="AA157" i="2" s="1"/>
  <c r="AA158" i="2" s="1"/>
  <c r="AA159" i="2" s="1"/>
  <c r="AA160" i="2" s="1"/>
  <c r="AA161" i="2" s="1"/>
  <c r="AA162" i="2" s="1"/>
  <c r="AA163" i="2" s="1"/>
  <c r="AA164" i="2" s="1"/>
  <c r="AA165" i="2" s="1"/>
  <c r="AA166" i="2" s="1"/>
  <c r="AA167" i="2" s="1"/>
  <c r="AA168" i="2" s="1"/>
  <c r="AA169" i="2" s="1"/>
  <c r="AA170" i="2" s="1"/>
  <c r="AA171" i="2" s="1"/>
  <c r="AA172" i="2" s="1"/>
  <c r="AA173" i="2" s="1"/>
  <c r="AA174" i="2" s="1"/>
  <c r="AA175" i="2" s="1"/>
  <c r="AA176" i="2" s="1"/>
  <c r="AA177" i="2" s="1"/>
  <c r="AA178" i="2" s="1"/>
  <c r="AA179" i="2" s="1"/>
  <c r="AA180" i="2" s="1"/>
  <c r="AA181" i="2" s="1"/>
  <c r="AA182" i="2" s="1"/>
  <c r="AA183" i="2" s="1"/>
  <c r="AA184" i="2" s="1"/>
  <c r="AA185" i="2" s="1"/>
  <c r="AA186" i="2" s="1"/>
  <c r="AA187" i="2" s="1"/>
  <c r="AA188" i="2" s="1"/>
  <c r="AA189" i="2" s="1"/>
  <c r="AA190" i="2" s="1"/>
  <c r="AA191" i="2" s="1"/>
  <c r="AA192" i="2" s="1"/>
  <c r="AA193" i="2" s="1"/>
  <c r="AA194" i="2" s="1"/>
  <c r="AA195" i="2" s="1"/>
  <c r="AA196" i="2" s="1"/>
  <c r="AA197" i="2" s="1"/>
  <c r="AA198" i="2" s="1"/>
  <c r="AA199" i="2" s="1"/>
  <c r="AA200" i="2" s="1"/>
  <c r="AA201" i="2" s="1"/>
  <c r="AA202" i="2" s="1"/>
  <c r="AA203" i="2" s="1"/>
  <c r="AA204" i="2" s="1"/>
  <c r="AA205" i="2" s="1"/>
  <c r="AA206" i="2" s="1"/>
  <c r="AA207" i="2" s="1"/>
  <c r="AA208" i="2" s="1"/>
  <c r="AA209" i="2" s="1"/>
  <c r="AA210" i="2" s="1"/>
  <c r="AA211" i="2" s="1"/>
  <c r="AA212" i="2" s="1"/>
  <c r="AA213" i="2" s="1"/>
  <c r="AA214" i="2" s="1"/>
  <c r="AA215" i="2" s="1"/>
  <c r="AA216" i="2" s="1"/>
  <c r="AA217" i="2" s="1"/>
  <c r="AA218" i="2" s="1"/>
  <c r="AA219" i="2" s="1"/>
  <c r="AA220" i="2" s="1"/>
  <c r="AA221" i="2" s="1"/>
  <c r="AA222" i="2" s="1"/>
  <c r="AA223" i="2" s="1"/>
  <c r="AA224" i="2" s="1"/>
  <c r="AA225" i="2" s="1"/>
  <c r="AA226" i="2" s="1"/>
  <c r="AA227" i="2" s="1"/>
  <c r="AA228" i="2" s="1"/>
  <c r="AA229" i="2" s="1"/>
  <c r="AA230" i="2" s="1"/>
  <c r="AA231" i="2" s="1"/>
  <c r="AA232" i="2" s="1"/>
  <c r="AA233" i="2" s="1"/>
  <c r="AA234" i="2" s="1"/>
  <c r="AA235" i="2" s="1"/>
  <c r="AA236" i="2" s="1"/>
  <c r="AA237" i="2" s="1"/>
  <c r="AA238" i="2" s="1"/>
  <c r="AA239" i="2" s="1"/>
  <c r="AA240" i="2" s="1"/>
  <c r="AA241" i="2" s="1"/>
  <c r="AA242" i="2" s="1"/>
  <c r="AA243" i="2" s="1"/>
  <c r="AA244" i="2" s="1"/>
  <c r="AA245" i="2" s="1"/>
  <c r="AA246" i="2" s="1"/>
  <c r="AA247" i="2" s="1"/>
  <c r="AA248" i="2" s="1"/>
  <c r="AA249" i="2" s="1"/>
  <c r="AA250" i="2" s="1"/>
  <c r="AA251" i="2" s="1"/>
  <c r="AA252" i="2" s="1"/>
  <c r="AA253" i="2" s="1"/>
  <c r="AA254" i="2" s="1"/>
  <c r="AA255" i="2" s="1"/>
  <c r="AA256" i="2" s="1"/>
  <c r="AA257" i="2" s="1"/>
  <c r="AA258" i="2" s="1"/>
  <c r="AA259" i="2" s="1"/>
  <c r="AA260" i="2" s="1"/>
  <c r="AA261" i="2" s="1"/>
  <c r="AA262" i="2" s="1"/>
  <c r="AA263" i="2" s="1"/>
  <c r="AA264" i="2" s="1"/>
  <c r="AA265" i="2" s="1"/>
  <c r="AA266" i="2" s="1"/>
  <c r="AA267" i="2" s="1"/>
  <c r="AA268" i="2" s="1"/>
  <c r="AA269" i="2" s="1"/>
  <c r="AA270" i="2" s="1"/>
  <c r="AA271" i="2" s="1"/>
  <c r="AA272" i="2" s="1"/>
  <c r="AA273" i="2" s="1"/>
  <c r="AA274" i="2" s="1"/>
  <c r="AA275" i="2" s="1"/>
  <c r="AA276" i="2" s="1"/>
  <c r="AA277" i="2" s="1"/>
  <c r="AA278" i="2" s="1"/>
  <c r="AA279" i="2" s="1"/>
  <c r="AA280" i="2" s="1"/>
  <c r="AA281" i="2" s="1"/>
  <c r="AA282" i="2" s="1"/>
  <c r="AA283" i="2" s="1"/>
  <c r="AA284" i="2" s="1"/>
  <c r="AA285" i="2" s="1"/>
  <c r="AA286" i="2" s="1"/>
  <c r="AA287" i="2" s="1"/>
  <c r="AA288" i="2" s="1"/>
  <c r="AA289" i="2" s="1"/>
  <c r="AA290" i="2" s="1"/>
  <c r="AA291" i="2" s="1"/>
  <c r="AA292" i="2" s="1"/>
  <c r="AA293" i="2" s="1"/>
  <c r="AA294" i="2" s="1"/>
  <c r="AA295" i="2" s="1"/>
  <c r="AA296" i="2" s="1"/>
  <c r="AA297" i="2" s="1"/>
  <c r="AA298" i="2" s="1"/>
  <c r="AA299" i="2" s="1"/>
  <c r="AA300" i="2" s="1"/>
  <c r="AA301" i="2" s="1"/>
  <c r="AA302" i="2" s="1"/>
  <c r="AA303" i="2" s="1"/>
  <c r="AA304" i="2" s="1"/>
  <c r="AA305" i="2" s="1"/>
  <c r="AA306" i="2" s="1"/>
  <c r="AA307" i="2" s="1"/>
  <c r="AA308" i="2" s="1"/>
  <c r="AA309" i="2" s="1"/>
  <c r="AA310" i="2" s="1"/>
  <c r="AA311" i="2" s="1"/>
  <c r="AA312" i="2" s="1"/>
  <c r="AA313" i="2" s="1"/>
  <c r="AA314" i="2" s="1"/>
  <c r="AA315" i="2" s="1"/>
  <c r="AA316" i="2" s="1"/>
  <c r="AA317" i="2" s="1"/>
  <c r="AA318" i="2" s="1"/>
  <c r="AA319" i="2" s="1"/>
  <c r="AA320" i="2" s="1"/>
  <c r="AA321" i="2" s="1"/>
  <c r="AA322" i="2" s="1"/>
  <c r="AA323" i="2" s="1"/>
  <c r="AA324" i="2" s="1"/>
  <c r="AA325" i="2" s="1"/>
  <c r="AA326" i="2" s="1"/>
  <c r="AA327" i="2" s="1"/>
  <c r="AA328" i="2" s="1"/>
  <c r="AA329" i="2" s="1"/>
  <c r="AA330" i="2" s="1"/>
  <c r="AA331" i="2" s="1"/>
  <c r="C160" i="9" l="1"/>
  <c r="A160" i="9"/>
  <c r="G160" i="9"/>
  <c r="B161" i="9"/>
  <c r="E160" i="9"/>
  <c r="F160" i="9"/>
  <c r="D160" i="9"/>
  <c r="D155" i="8"/>
  <c r="F155" i="8"/>
  <c r="C155" i="8"/>
  <c r="G155" i="8"/>
  <c r="A155" i="8"/>
  <c r="E155" i="8"/>
  <c r="B156" i="8"/>
  <c r="AD55" i="2"/>
  <c r="F18" i="1" s="1"/>
  <c r="F27" i="1" s="1"/>
  <c r="G161" i="9" l="1"/>
  <c r="F161" i="9"/>
  <c r="D161" i="9"/>
  <c r="B162" i="9"/>
  <c r="C161" i="9"/>
  <c r="A161" i="9"/>
  <c r="E161" i="9"/>
  <c r="B157" i="8"/>
  <c r="C156" i="8"/>
  <c r="D156" i="8"/>
  <c r="F156" i="8"/>
  <c r="A156" i="8"/>
  <c r="E156" i="8"/>
  <c r="G156" i="8"/>
  <c r="F37" i="1"/>
  <c r="F41" i="1" s="1"/>
  <c r="E18" i="1"/>
  <c r="E27" i="1" s="1"/>
  <c r="A162" i="9" l="1"/>
  <c r="B163" i="9"/>
  <c r="E162" i="9"/>
  <c r="C162" i="9"/>
  <c r="G162" i="9"/>
  <c r="F162" i="9"/>
  <c r="D162" i="9"/>
  <c r="D157" i="8"/>
  <c r="F157" i="8"/>
  <c r="B158" i="8"/>
  <c r="A157" i="8"/>
  <c r="E157" i="8"/>
  <c r="C157" i="8"/>
  <c r="G157" i="8"/>
  <c r="F38" i="1"/>
  <c r="E37" i="1"/>
  <c r="F163" i="9" l="1"/>
  <c r="E163" i="9"/>
  <c r="D163" i="9"/>
  <c r="B164" i="9"/>
  <c r="C163" i="9"/>
  <c r="G163" i="9"/>
  <c r="A163" i="9"/>
  <c r="G158" i="8"/>
  <c r="B159" i="8"/>
  <c r="A158" i="8"/>
  <c r="E158" i="8"/>
  <c r="D158" i="8"/>
  <c r="C158" i="8"/>
  <c r="F158" i="8"/>
  <c r="F39" i="1"/>
  <c r="E38" i="1"/>
  <c r="B165" i="9" l="1"/>
  <c r="G164" i="9"/>
  <c r="C164" i="9"/>
  <c r="F164" i="9"/>
  <c r="D164" i="9"/>
  <c r="A164" i="9"/>
  <c r="E164" i="9"/>
  <c r="F159" i="8"/>
  <c r="B160" i="8"/>
  <c r="C159" i="8"/>
  <c r="D159" i="8"/>
  <c r="E159" i="8"/>
  <c r="A159" i="8"/>
  <c r="G159" i="8"/>
  <c r="F40" i="1"/>
  <c r="F42" i="1" s="1"/>
  <c r="E39" i="1"/>
  <c r="D165" i="9" l="1"/>
  <c r="C165" i="9"/>
  <c r="A165" i="9"/>
  <c r="G165" i="9"/>
  <c r="F165" i="9"/>
  <c r="E165" i="9"/>
  <c r="B166" i="9"/>
  <c r="E160" i="8"/>
  <c r="G160" i="8"/>
  <c r="A160" i="8"/>
  <c r="C160" i="8"/>
  <c r="F160" i="8"/>
  <c r="D160" i="8"/>
  <c r="B161" i="8"/>
  <c r="E40" i="1"/>
  <c r="B167" i="9" l="1"/>
  <c r="G166" i="9"/>
  <c r="E166" i="9"/>
  <c r="A166" i="9"/>
  <c r="F166" i="9"/>
  <c r="C166" i="9"/>
  <c r="D166" i="9"/>
  <c r="A161" i="8"/>
  <c r="D161" i="8"/>
  <c r="E161" i="8"/>
  <c r="G161" i="8"/>
  <c r="B162" i="8"/>
  <c r="F161" i="8"/>
  <c r="C161" i="8"/>
  <c r="A167" i="9" l="1"/>
  <c r="F167" i="9"/>
  <c r="G167" i="9"/>
  <c r="D167" i="9"/>
  <c r="C167" i="9"/>
  <c r="B168" i="9"/>
  <c r="E167" i="9"/>
  <c r="C162" i="8"/>
  <c r="E162" i="8"/>
  <c r="A162" i="8"/>
  <c r="D162" i="8"/>
  <c r="B163" i="8"/>
  <c r="G162" i="8"/>
  <c r="F162" i="8"/>
  <c r="G168" i="9" l="1"/>
  <c r="F168" i="9"/>
  <c r="E168" i="9"/>
  <c r="C168" i="9"/>
  <c r="A168" i="9"/>
  <c r="B169" i="9"/>
  <c r="D168" i="9"/>
  <c r="A163" i="8"/>
  <c r="D163" i="8"/>
  <c r="G163" i="8"/>
  <c r="C163" i="8"/>
  <c r="E163" i="8"/>
  <c r="B164" i="8"/>
  <c r="F163" i="8"/>
  <c r="D169" i="9" l="1"/>
  <c r="B170" i="9"/>
  <c r="G169" i="9"/>
  <c r="F169" i="9"/>
  <c r="C169" i="9"/>
  <c r="E169" i="9"/>
  <c r="A169" i="9"/>
  <c r="A164" i="8"/>
  <c r="C164" i="8"/>
  <c r="F164" i="8"/>
  <c r="G164" i="8"/>
  <c r="B165" i="8"/>
  <c r="D164" i="8"/>
  <c r="E164" i="8"/>
  <c r="E170" i="9" l="1"/>
  <c r="D170" i="9"/>
  <c r="C170" i="9"/>
  <c r="A170" i="9"/>
  <c r="B171" i="9"/>
  <c r="G170" i="9"/>
  <c r="F170" i="9"/>
  <c r="F165" i="8"/>
  <c r="C165" i="8"/>
  <c r="E165" i="8"/>
  <c r="B166" i="8"/>
  <c r="D165" i="8"/>
  <c r="G165" i="8"/>
  <c r="A165" i="8"/>
  <c r="B172" i="9" l="1"/>
  <c r="F171" i="9"/>
  <c r="A171" i="9"/>
  <c r="E171" i="9"/>
  <c r="D171" i="9"/>
  <c r="C171" i="9"/>
  <c r="G171" i="9"/>
  <c r="A166" i="8"/>
  <c r="D166" i="8"/>
  <c r="C166" i="8"/>
  <c r="F166" i="8"/>
  <c r="B167" i="8"/>
  <c r="E166" i="8"/>
  <c r="G166" i="8"/>
  <c r="C172" i="9" l="1"/>
  <c r="A172" i="9"/>
  <c r="B173" i="9"/>
  <c r="G172" i="9"/>
  <c r="F172" i="9"/>
  <c r="D172" i="9"/>
  <c r="E172" i="9"/>
  <c r="D167" i="8"/>
  <c r="F167" i="8"/>
  <c r="B168" i="8"/>
  <c r="E167" i="8"/>
  <c r="G167" i="8"/>
  <c r="A167" i="8"/>
  <c r="C167" i="8"/>
  <c r="G173" i="9" l="1"/>
  <c r="F173" i="9"/>
  <c r="D173" i="9"/>
  <c r="B174" i="9"/>
  <c r="C173" i="9"/>
  <c r="A173" i="9"/>
  <c r="E173" i="9"/>
  <c r="B169" i="8"/>
  <c r="A168" i="8"/>
  <c r="E168" i="8"/>
  <c r="D168" i="8"/>
  <c r="C168" i="8"/>
  <c r="F168" i="8"/>
  <c r="G168" i="8"/>
  <c r="A174" i="9" l="1"/>
  <c r="B175" i="9"/>
  <c r="G174" i="9"/>
  <c r="E174" i="9"/>
  <c r="C174" i="9"/>
  <c r="F174" i="9"/>
  <c r="D174" i="9"/>
  <c r="D169" i="8"/>
  <c r="G169" i="8"/>
  <c r="A169" i="8"/>
  <c r="E169" i="8"/>
  <c r="F169" i="8"/>
  <c r="B170" i="8"/>
  <c r="C169" i="8"/>
  <c r="F175" i="9" l="1"/>
  <c r="E175" i="9"/>
  <c r="D175" i="9"/>
  <c r="B176" i="9"/>
  <c r="G175" i="9"/>
  <c r="C175" i="9"/>
  <c r="A175" i="9"/>
  <c r="G170" i="8"/>
  <c r="B171" i="8"/>
  <c r="A170" i="8"/>
  <c r="C170" i="8"/>
  <c r="F170" i="8"/>
  <c r="D170" i="8"/>
  <c r="E170" i="8"/>
  <c r="B177" i="9" l="1"/>
  <c r="G176" i="9"/>
  <c r="E176" i="9"/>
  <c r="C176" i="9"/>
  <c r="F176" i="9"/>
  <c r="D176" i="9"/>
  <c r="A176" i="9"/>
  <c r="E171" i="8"/>
  <c r="B172" i="8"/>
  <c r="A171" i="8"/>
  <c r="D171" i="8"/>
  <c r="C171" i="8"/>
  <c r="F171" i="8"/>
  <c r="G171" i="8"/>
  <c r="D177" i="9" l="1"/>
  <c r="C177" i="9"/>
  <c r="F177" i="9"/>
  <c r="E177" i="9"/>
  <c r="B178" i="9"/>
  <c r="G177" i="9"/>
  <c r="A177" i="9"/>
  <c r="E172" i="8"/>
  <c r="G172" i="8"/>
  <c r="D172" i="8"/>
  <c r="B173" i="8"/>
  <c r="A172" i="8"/>
  <c r="C172" i="8"/>
  <c r="F172" i="8"/>
  <c r="B179" i="9" l="1"/>
  <c r="G178" i="9"/>
  <c r="E178" i="9"/>
  <c r="C178" i="9"/>
  <c r="A178" i="9"/>
  <c r="D178" i="9"/>
  <c r="F178" i="9"/>
  <c r="C173" i="8"/>
  <c r="G173" i="8"/>
  <c r="B174" i="8"/>
  <c r="E173" i="8"/>
  <c r="A173" i="8"/>
  <c r="D173" i="8"/>
  <c r="F173" i="8"/>
  <c r="A179" i="9" l="1"/>
  <c r="F179" i="9"/>
  <c r="B180" i="9"/>
  <c r="G179" i="9"/>
  <c r="E179" i="9"/>
  <c r="C179" i="9"/>
  <c r="D179" i="9"/>
  <c r="C174" i="8"/>
  <c r="E174" i="8"/>
  <c r="D174" i="8"/>
  <c r="G174" i="8"/>
  <c r="F174" i="8"/>
  <c r="A174" i="8"/>
  <c r="B175" i="8"/>
  <c r="G180" i="9" l="1"/>
  <c r="F180" i="9"/>
  <c r="E180" i="9"/>
  <c r="C180" i="9"/>
  <c r="A180" i="9"/>
  <c r="B181" i="9"/>
  <c r="D180" i="9"/>
  <c r="A175" i="8"/>
  <c r="D175" i="8"/>
  <c r="C175" i="8"/>
  <c r="E175" i="8"/>
  <c r="F175" i="8"/>
  <c r="B176" i="8"/>
  <c r="G175" i="8"/>
  <c r="F181" i="9" l="1"/>
  <c r="D181" i="9"/>
  <c r="A181" i="9"/>
  <c r="B182" i="9"/>
  <c r="G181" i="9"/>
  <c r="E181" i="9"/>
  <c r="C181" i="9"/>
  <c r="A176" i="8"/>
  <c r="C176" i="8"/>
  <c r="F176" i="8"/>
  <c r="G176" i="8"/>
  <c r="B177" i="8"/>
  <c r="D176" i="8"/>
  <c r="E176" i="8"/>
  <c r="E182" i="9" l="1"/>
  <c r="D182" i="9"/>
  <c r="C182" i="9"/>
  <c r="A182" i="9"/>
  <c r="B183" i="9"/>
  <c r="F182" i="9"/>
  <c r="G182" i="9"/>
  <c r="F177" i="8"/>
  <c r="E177" i="8"/>
  <c r="A177" i="8"/>
  <c r="D177" i="8"/>
  <c r="C177" i="8"/>
  <c r="G177" i="8"/>
  <c r="B178" i="8"/>
  <c r="B184" i="9" l="1"/>
  <c r="F183" i="9"/>
  <c r="D183" i="9"/>
  <c r="E183" i="9"/>
  <c r="C183" i="9"/>
  <c r="A183" i="9"/>
  <c r="G183" i="9"/>
  <c r="A178" i="8"/>
  <c r="D178" i="8"/>
  <c r="C178" i="8"/>
  <c r="F178" i="8"/>
  <c r="B179" i="8"/>
  <c r="G178" i="8"/>
  <c r="E178" i="8"/>
  <c r="C184" i="9" l="1"/>
  <c r="A184" i="9"/>
  <c r="B185" i="9"/>
  <c r="G184" i="9"/>
  <c r="E184" i="9"/>
  <c r="D184" i="9"/>
  <c r="F184" i="9"/>
  <c r="D179" i="8"/>
  <c r="F179" i="8"/>
  <c r="B180" i="8"/>
  <c r="A179" i="8"/>
  <c r="C179" i="8"/>
  <c r="E179" i="8"/>
  <c r="G179" i="8"/>
  <c r="G185" i="9" l="1"/>
  <c r="F185" i="9"/>
  <c r="D185" i="9"/>
  <c r="B186" i="9"/>
  <c r="C185" i="9"/>
  <c r="A185" i="9"/>
  <c r="E185" i="9"/>
  <c r="B181" i="8"/>
  <c r="A180" i="8"/>
  <c r="C180" i="8"/>
  <c r="E180" i="8"/>
  <c r="D180" i="8"/>
  <c r="F180" i="8"/>
  <c r="G180" i="8"/>
  <c r="A186" i="9" l="1"/>
  <c r="B187" i="9"/>
  <c r="G186" i="9"/>
  <c r="E186" i="9"/>
  <c r="F186" i="9"/>
  <c r="D186" i="9"/>
  <c r="C186" i="9"/>
  <c r="D181" i="8"/>
  <c r="G181" i="8"/>
  <c r="C181" i="8"/>
  <c r="F181" i="8"/>
  <c r="A181" i="8"/>
  <c r="E181" i="8"/>
  <c r="B182" i="8"/>
  <c r="F187" i="9" l="1"/>
  <c r="E187" i="9"/>
  <c r="D187" i="9"/>
  <c r="G187" i="9"/>
  <c r="A187" i="9"/>
  <c r="B188" i="9"/>
  <c r="C187" i="9"/>
  <c r="G182" i="8"/>
  <c r="B183" i="8"/>
  <c r="C182" i="8"/>
  <c r="E182" i="8"/>
  <c r="F182" i="8"/>
  <c r="D182" i="8"/>
  <c r="A182" i="8"/>
  <c r="B189" i="9" l="1"/>
  <c r="G188" i="9"/>
  <c r="E188" i="9"/>
  <c r="C188" i="9"/>
  <c r="A188" i="9"/>
  <c r="F188" i="9"/>
  <c r="D188" i="9"/>
  <c r="E183" i="8"/>
  <c r="F183" i="8"/>
  <c r="A183" i="8"/>
  <c r="D183" i="8"/>
  <c r="C183" i="8"/>
  <c r="G183" i="8"/>
  <c r="B184" i="8"/>
  <c r="D189" i="9" l="1"/>
  <c r="C189" i="9"/>
  <c r="B190" i="9"/>
  <c r="G189" i="9"/>
  <c r="E189" i="9"/>
  <c r="F189" i="9"/>
  <c r="A189" i="9"/>
  <c r="E184" i="8"/>
  <c r="G184" i="8"/>
  <c r="A184" i="8"/>
  <c r="D184" i="8"/>
  <c r="C184" i="8"/>
  <c r="F184" i="8"/>
  <c r="B185" i="8"/>
  <c r="B191" i="9" l="1"/>
  <c r="G190" i="9"/>
  <c r="E190" i="9"/>
  <c r="C190" i="9"/>
  <c r="A190" i="9"/>
  <c r="D190" i="9"/>
  <c r="F190" i="9"/>
  <c r="C185" i="8"/>
  <c r="G185" i="8"/>
  <c r="B186" i="8"/>
  <c r="A185" i="8"/>
  <c r="D185" i="8"/>
  <c r="F185" i="8"/>
  <c r="E185" i="8"/>
  <c r="A191" i="9" l="1"/>
  <c r="F191" i="9"/>
  <c r="D191" i="9"/>
  <c r="C191" i="9"/>
  <c r="B192" i="9"/>
  <c r="G191" i="9"/>
  <c r="E191" i="9"/>
  <c r="C186" i="8"/>
  <c r="E186" i="8"/>
  <c r="G186" i="8"/>
  <c r="A186" i="8"/>
  <c r="F186" i="8"/>
  <c r="B187" i="8"/>
  <c r="D186" i="8"/>
  <c r="G192" i="9" l="1"/>
  <c r="F192" i="9"/>
  <c r="E192" i="9"/>
  <c r="C192" i="9"/>
  <c r="A192" i="9"/>
  <c r="B193" i="9"/>
  <c r="D192" i="9"/>
  <c r="A187" i="8"/>
  <c r="B188" i="8"/>
  <c r="D187" i="8"/>
  <c r="E187" i="8"/>
  <c r="F187" i="8"/>
  <c r="C187" i="8"/>
  <c r="G187" i="8"/>
  <c r="F193" i="9" l="1"/>
  <c r="D193" i="9"/>
  <c r="G193" i="9"/>
  <c r="E193" i="9"/>
  <c r="C193" i="9"/>
  <c r="A193" i="9"/>
  <c r="B194" i="9"/>
  <c r="A188" i="8"/>
  <c r="C188" i="8"/>
  <c r="F188" i="8"/>
  <c r="E188" i="8"/>
  <c r="B189" i="8"/>
  <c r="D188" i="8"/>
  <c r="G188" i="8"/>
  <c r="E194" i="9" l="1"/>
  <c r="D194" i="9"/>
  <c r="C194" i="9"/>
  <c r="A194" i="9"/>
  <c r="B195" i="9"/>
  <c r="G194" i="9"/>
  <c r="F194" i="9"/>
  <c r="F189" i="8"/>
  <c r="C189" i="8"/>
  <c r="E189" i="8"/>
  <c r="B190" i="8"/>
  <c r="G189" i="8"/>
  <c r="D189" i="8"/>
  <c r="A189" i="8"/>
  <c r="B196" i="9" l="1"/>
  <c r="F195" i="9"/>
  <c r="D195" i="9"/>
  <c r="G195" i="9"/>
  <c r="E195" i="9"/>
  <c r="C195" i="9"/>
  <c r="A195" i="9"/>
  <c r="A190" i="8"/>
  <c r="D190" i="8"/>
  <c r="E190" i="8"/>
  <c r="G190" i="8"/>
  <c r="C190" i="8"/>
  <c r="F190" i="8"/>
  <c r="B191" i="8"/>
  <c r="C196" i="9" l="1"/>
  <c r="A196" i="9"/>
  <c r="B197" i="9"/>
  <c r="G196" i="9"/>
  <c r="F196" i="9"/>
  <c r="D196" i="9"/>
  <c r="E196" i="9"/>
  <c r="D191" i="8"/>
  <c r="F191" i="8"/>
  <c r="B192" i="8"/>
  <c r="C191" i="8"/>
  <c r="A191" i="8"/>
  <c r="E191" i="8"/>
  <c r="G191" i="8"/>
  <c r="G197" i="9" l="1"/>
  <c r="F197" i="9"/>
  <c r="D197" i="9"/>
  <c r="B198" i="9"/>
  <c r="C197" i="9"/>
  <c r="A197" i="9"/>
  <c r="E197" i="9"/>
  <c r="B193" i="8"/>
  <c r="F192" i="8"/>
  <c r="C192" i="8"/>
  <c r="E192" i="8"/>
  <c r="D192" i="8"/>
  <c r="G192" i="8"/>
  <c r="A192" i="8"/>
  <c r="A198" i="9" l="1"/>
  <c r="B199" i="9"/>
  <c r="G198" i="9"/>
  <c r="E198" i="9"/>
  <c r="C198" i="9"/>
  <c r="F198" i="9"/>
  <c r="D198" i="9"/>
  <c r="D193" i="8"/>
  <c r="G193" i="8"/>
  <c r="A193" i="8"/>
  <c r="F193" i="8"/>
  <c r="E193" i="8"/>
  <c r="B194" i="8"/>
  <c r="C193" i="8"/>
  <c r="F199" i="9" l="1"/>
  <c r="E199" i="9"/>
  <c r="D199" i="9"/>
  <c r="B200" i="9"/>
  <c r="G199" i="9"/>
  <c r="A199" i="9"/>
  <c r="C199" i="9"/>
  <c r="G194" i="8"/>
  <c r="B195" i="8"/>
  <c r="E194" i="8"/>
  <c r="C194" i="8"/>
  <c r="A194" i="8"/>
  <c r="D194" i="8"/>
  <c r="F194" i="8"/>
  <c r="B201" i="9" l="1"/>
  <c r="G200" i="9"/>
  <c r="E200" i="9"/>
  <c r="C200" i="9"/>
  <c r="F200" i="9"/>
  <c r="D200" i="9"/>
  <c r="A200" i="9"/>
  <c r="E195" i="8"/>
  <c r="A195" i="8"/>
  <c r="D195" i="8"/>
  <c r="C195" i="8"/>
  <c r="G195" i="8"/>
  <c r="F195" i="8"/>
  <c r="B196" i="8"/>
  <c r="D201" i="9" l="1"/>
  <c r="C201" i="9"/>
  <c r="F201" i="9"/>
  <c r="E201" i="9"/>
  <c r="B202" i="9"/>
  <c r="G201" i="9"/>
  <c r="A201" i="9"/>
  <c r="E196" i="8"/>
  <c r="G196" i="8"/>
  <c r="A196" i="8"/>
  <c r="D196" i="8"/>
  <c r="F196" i="8"/>
  <c r="C196" i="8"/>
  <c r="B197" i="8"/>
  <c r="B203" i="9" l="1"/>
  <c r="G202" i="9"/>
  <c r="E202" i="9"/>
  <c r="C202" i="9"/>
  <c r="A202" i="9"/>
  <c r="F202" i="9"/>
  <c r="D202" i="9"/>
  <c r="C197" i="8"/>
  <c r="D197" i="8"/>
  <c r="F197" i="8"/>
  <c r="B198" i="8"/>
  <c r="A197" i="8"/>
  <c r="E197" i="8"/>
  <c r="G197" i="8"/>
  <c r="A203" i="9" l="1"/>
  <c r="F203" i="9"/>
  <c r="B204" i="9"/>
  <c r="G203" i="9"/>
  <c r="E203" i="9"/>
  <c r="C203" i="9"/>
  <c r="D203" i="9"/>
  <c r="C198" i="8"/>
  <c r="E198" i="8"/>
  <c r="D198" i="8"/>
  <c r="G198" i="8"/>
  <c r="B199" i="8"/>
  <c r="A198" i="8"/>
  <c r="F198" i="8"/>
  <c r="G204" i="9" l="1"/>
  <c r="F204" i="9"/>
  <c r="E204" i="9"/>
  <c r="C204" i="9"/>
  <c r="A204" i="9"/>
  <c r="B205" i="9"/>
  <c r="D204" i="9"/>
  <c r="A199" i="8"/>
  <c r="E199" i="8"/>
  <c r="G199" i="8"/>
  <c r="D199" i="8"/>
  <c r="F199" i="8"/>
  <c r="B200" i="8"/>
  <c r="C199" i="8"/>
  <c r="F205" i="9" l="1"/>
  <c r="D205" i="9"/>
  <c r="A205" i="9"/>
  <c r="G205" i="9"/>
  <c r="E205" i="9"/>
  <c r="C205" i="9"/>
  <c r="B206" i="9"/>
  <c r="A200" i="8"/>
  <c r="C200" i="8"/>
  <c r="F200" i="8"/>
  <c r="E200" i="8"/>
  <c r="G200" i="8"/>
  <c r="D200" i="8"/>
  <c r="B201" i="8"/>
  <c r="E206" i="9" l="1"/>
  <c r="D206" i="9"/>
  <c r="C206" i="9"/>
  <c r="A206" i="9"/>
  <c r="B207" i="9"/>
  <c r="F206" i="9"/>
  <c r="G206" i="9"/>
  <c r="F201" i="8"/>
  <c r="G201" i="8"/>
  <c r="C201" i="8"/>
  <c r="E201" i="8"/>
  <c r="A201" i="8"/>
  <c r="D201" i="8"/>
  <c r="B202" i="8"/>
  <c r="B208" i="9" l="1"/>
  <c r="F207" i="9"/>
  <c r="D207" i="9"/>
  <c r="E207" i="9"/>
  <c r="C207" i="9"/>
  <c r="A207" i="9"/>
  <c r="G207" i="9"/>
  <c r="A202" i="8"/>
  <c r="D202" i="8"/>
  <c r="C202" i="8"/>
  <c r="G202" i="8"/>
  <c r="F202" i="8"/>
  <c r="B203" i="8"/>
  <c r="E202" i="8"/>
  <c r="C208" i="9" l="1"/>
  <c r="A208" i="9"/>
  <c r="B209" i="9"/>
  <c r="G208" i="9"/>
  <c r="E208" i="9"/>
  <c r="D208" i="9"/>
  <c r="F208" i="9"/>
  <c r="D203" i="8"/>
  <c r="F203" i="8"/>
  <c r="B204" i="8"/>
  <c r="E203" i="8"/>
  <c r="G203" i="8"/>
  <c r="A203" i="8"/>
  <c r="C203" i="8"/>
  <c r="G209" i="9" l="1"/>
  <c r="F209" i="9"/>
  <c r="D209" i="9"/>
  <c r="B210" i="9"/>
  <c r="E209" i="9"/>
  <c r="C209" i="9"/>
  <c r="A209" i="9"/>
  <c r="B205" i="8"/>
  <c r="C204" i="8"/>
  <c r="E204" i="8"/>
  <c r="D204" i="8"/>
  <c r="G204" i="8"/>
  <c r="F204" i="8"/>
  <c r="A204" i="8"/>
  <c r="A210" i="9" l="1"/>
  <c r="B211" i="9"/>
  <c r="G210" i="9"/>
  <c r="E210" i="9"/>
  <c r="F210" i="9"/>
  <c r="D210" i="9"/>
  <c r="C210" i="9"/>
  <c r="D205" i="8"/>
  <c r="G205" i="8"/>
  <c r="A205" i="8"/>
  <c r="F205" i="8"/>
  <c r="C205" i="8"/>
  <c r="E205" i="8"/>
  <c r="B206" i="8"/>
  <c r="F211" i="9" l="1"/>
  <c r="E211" i="9"/>
  <c r="D211" i="9"/>
  <c r="G211" i="9"/>
  <c r="A211" i="9"/>
  <c r="B212" i="9"/>
  <c r="C211" i="9"/>
  <c r="G206" i="8"/>
  <c r="B207" i="8"/>
  <c r="D206" i="8"/>
  <c r="F206" i="8"/>
  <c r="A206" i="8"/>
  <c r="E206" i="8"/>
  <c r="C206" i="8"/>
  <c r="B213" i="9" l="1"/>
  <c r="G212" i="9"/>
  <c r="E212" i="9"/>
  <c r="C212" i="9"/>
  <c r="A212" i="9"/>
  <c r="F212" i="9"/>
  <c r="D212" i="9"/>
  <c r="E207" i="8"/>
  <c r="D207" i="8"/>
  <c r="F207" i="8"/>
  <c r="A207" i="8"/>
  <c r="G207" i="8"/>
  <c r="B208" i="8"/>
  <c r="C207" i="8"/>
  <c r="D213" i="9" l="1"/>
  <c r="C213" i="9"/>
  <c r="B214" i="9"/>
  <c r="G213" i="9"/>
  <c r="E213" i="9"/>
  <c r="F213" i="9"/>
  <c r="A213" i="9"/>
  <c r="E208" i="8"/>
  <c r="G208" i="8"/>
  <c r="F208" i="8"/>
  <c r="B209" i="8"/>
  <c r="A208" i="8"/>
  <c r="D208" i="8"/>
  <c r="C208" i="8"/>
  <c r="B215" i="9" l="1"/>
  <c r="G214" i="9"/>
  <c r="E214" i="9"/>
  <c r="C214" i="9"/>
  <c r="A214" i="9"/>
  <c r="D214" i="9"/>
  <c r="F214" i="9"/>
  <c r="C209" i="8"/>
  <c r="F209" i="8"/>
  <c r="A209" i="8"/>
  <c r="D209" i="8"/>
  <c r="E209" i="8"/>
  <c r="G209" i="8"/>
  <c r="B210" i="8"/>
  <c r="A215" i="9" l="1"/>
  <c r="F215" i="9"/>
  <c r="D215" i="9"/>
  <c r="C215" i="9"/>
  <c r="B216" i="9"/>
  <c r="G215" i="9"/>
  <c r="E215" i="9"/>
  <c r="C210" i="8"/>
  <c r="E210" i="8"/>
  <c r="B211" i="8"/>
  <c r="D210" i="8"/>
  <c r="G210" i="8"/>
  <c r="F210" i="8"/>
  <c r="A210" i="8"/>
  <c r="G216" i="9" l="1"/>
  <c r="F216" i="9"/>
  <c r="E216" i="9"/>
  <c r="C216" i="9"/>
  <c r="A216" i="9"/>
  <c r="B217" i="9"/>
  <c r="D216" i="9"/>
  <c r="A211" i="8"/>
  <c r="D211" i="8"/>
  <c r="G211" i="8"/>
  <c r="F211" i="8"/>
  <c r="C211" i="8"/>
  <c r="B212" i="8"/>
  <c r="E211" i="8"/>
  <c r="F217" i="9" l="1"/>
  <c r="D217" i="9"/>
  <c r="G217" i="9"/>
  <c r="E217" i="9"/>
  <c r="C217" i="9"/>
  <c r="A217" i="9"/>
  <c r="B218" i="9"/>
  <c r="A212" i="8"/>
  <c r="C212" i="8"/>
  <c r="F212" i="8"/>
  <c r="D212" i="8"/>
  <c r="G212" i="8"/>
  <c r="E212" i="8"/>
  <c r="B213" i="8"/>
  <c r="E218" i="9" l="1"/>
  <c r="D218" i="9"/>
  <c r="C218" i="9"/>
  <c r="A218" i="9"/>
  <c r="B219" i="9"/>
  <c r="G218" i="9"/>
  <c r="F218" i="9"/>
  <c r="F213" i="8"/>
  <c r="C213" i="8"/>
  <c r="E213" i="8"/>
  <c r="D213" i="8"/>
  <c r="B214" i="8"/>
  <c r="A213" i="8"/>
  <c r="G213" i="8"/>
  <c r="B220" i="9" l="1"/>
  <c r="F219" i="9"/>
  <c r="D219" i="9"/>
  <c r="E219" i="9"/>
  <c r="C219" i="9"/>
  <c r="A219" i="9"/>
  <c r="G219" i="9"/>
  <c r="A214" i="8"/>
  <c r="D214" i="8"/>
  <c r="C214" i="8"/>
  <c r="G214" i="8"/>
  <c r="B215" i="8"/>
  <c r="E214" i="8"/>
  <c r="F214" i="8"/>
  <c r="C220" i="9" l="1"/>
  <c r="A220" i="9"/>
  <c r="B221" i="9"/>
  <c r="G220" i="9"/>
  <c r="F220" i="9"/>
  <c r="D220" i="9"/>
  <c r="E220" i="9"/>
  <c r="D215" i="8"/>
  <c r="F215" i="8"/>
  <c r="B216" i="8"/>
  <c r="E215" i="8"/>
  <c r="G215" i="8"/>
  <c r="A215" i="8"/>
  <c r="C215" i="8"/>
  <c r="G221" i="9" l="1"/>
  <c r="F221" i="9"/>
  <c r="D221" i="9"/>
  <c r="B222" i="9"/>
  <c r="C221" i="9"/>
  <c r="A221" i="9"/>
  <c r="E221" i="9"/>
  <c r="B217" i="8"/>
  <c r="A216" i="8"/>
  <c r="E216" i="8"/>
  <c r="F216" i="8"/>
  <c r="C216" i="8"/>
  <c r="G216" i="8"/>
  <c r="D216" i="8"/>
  <c r="A222" i="9" l="1"/>
  <c r="B223" i="9"/>
  <c r="G222" i="9"/>
  <c r="E222" i="9"/>
  <c r="C222" i="9"/>
  <c r="F222" i="9"/>
  <c r="D222" i="9"/>
  <c r="D217" i="8"/>
  <c r="G217" i="8"/>
  <c r="A217" i="8"/>
  <c r="F217" i="8"/>
  <c r="C217" i="8"/>
  <c r="E217" i="8"/>
  <c r="B218" i="8"/>
  <c r="F223" i="9" l="1"/>
  <c r="E223" i="9"/>
  <c r="D223" i="9"/>
  <c r="B224" i="9"/>
  <c r="G223" i="9"/>
  <c r="C223" i="9"/>
  <c r="A223" i="9"/>
  <c r="G218" i="8"/>
  <c r="B219" i="8"/>
  <c r="A218" i="8"/>
  <c r="C218" i="8"/>
  <c r="F218" i="8"/>
  <c r="D218" i="8"/>
  <c r="E218" i="8"/>
  <c r="B225" i="9" l="1"/>
  <c r="G224" i="9"/>
  <c r="E224" i="9"/>
  <c r="C224" i="9"/>
  <c r="F224" i="9"/>
  <c r="D224" i="9"/>
  <c r="A224" i="9"/>
  <c r="E219" i="8"/>
  <c r="B220" i="8"/>
  <c r="F219" i="8"/>
  <c r="C219" i="8"/>
  <c r="G219" i="8"/>
  <c r="A219" i="8"/>
  <c r="D219" i="8"/>
  <c r="D225" i="9" l="1"/>
  <c r="C225" i="9"/>
  <c r="F225" i="9"/>
  <c r="E225" i="9"/>
  <c r="B226" i="9"/>
  <c r="G225" i="9"/>
  <c r="A225" i="9"/>
  <c r="E220" i="8"/>
  <c r="G220" i="8"/>
  <c r="D220" i="8"/>
  <c r="B221" i="8"/>
  <c r="A220" i="8"/>
  <c r="C220" i="8"/>
  <c r="F220" i="8"/>
  <c r="B227" i="9" l="1"/>
  <c r="G226" i="9"/>
  <c r="E226" i="9"/>
  <c r="C226" i="9"/>
  <c r="A226" i="9"/>
  <c r="D226" i="9"/>
  <c r="F226" i="9"/>
  <c r="C221" i="8"/>
  <c r="A221" i="8"/>
  <c r="D221" i="8"/>
  <c r="E221" i="8"/>
  <c r="F221" i="8"/>
  <c r="G221" i="8"/>
  <c r="B222" i="8"/>
  <c r="A227" i="9" l="1"/>
  <c r="F227" i="9"/>
  <c r="B228" i="9"/>
  <c r="G227" i="9"/>
  <c r="E227" i="9"/>
  <c r="C227" i="9"/>
  <c r="D227" i="9"/>
  <c r="C222" i="8"/>
  <c r="E222" i="8"/>
  <c r="D222" i="8"/>
  <c r="G222" i="8"/>
  <c r="F222" i="8"/>
  <c r="A222" i="8"/>
  <c r="B223" i="8"/>
  <c r="G228" i="9" l="1"/>
  <c r="F228" i="9"/>
  <c r="E228" i="9"/>
  <c r="C228" i="9"/>
  <c r="A228" i="9"/>
  <c r="B229" i="9"/>
  <c r="D228" i="9"/>
  <c r="A223" i="8"/>
  <c r="D223" i="8"/>
  <c r="C223" i="8"/>
  <c r="G223" i="8"/>
  <c r="E223" i="8"/>
  <c r="B224" i="8"/>
  <c r="F223" i="8"/>
  <c r="F229" i="9" l="1"/>
  <c r="D229" i="9"/>
  <c r="A229" i="9"/>
  <c r="B230" i="9"/>
  <c r="G229" i="9"/>
  <c r="E229" i="9"/>
  <c r="C229" i="9"/>
  <c r="A224" i="8"/>
  <c r="C224" i="8"/>
  <c r="F224" i="8"/>
  <c r="G224" i="8"/>
  <c r="B225" i="8"/>
  <c r="D224" i="8"/>
  <c r="E224" i="8"/>
  <c r="E230" i="9" l="1"/>
  <c r="D230" i="9"/>
  <c r="C230" i="9"/>
  <c r="A230" i="9"/>
  <c r="B231" i="9"/>
  <c r="F230" i="9"/>
  <c r="G230" i="9"/>
  <c r="F225" i="8"/>
  <c r="E225" i="8"/>
  <c r="G225" i="8"/>
  <c r="A225" i="8"/>
  <c r="C225" i="8"/>
  <c r="D225" i="8"/>
  <c r="B226" i="8"/>
  <c r="B232" i="9" l="1"/>
  <c r="F231" i="9"/>
  <c r="D231" i="9"/>
  <c r="E231" i="9"/>
  <c r="C231" i="9"/>
  <c r="A231" i="9"/>
  <c r="G231" i="9"/>
  <c r="A226" i="8"/>
  <c r="D226" i="8"/>
  <c r="C226" i="8"/>
  <c r="G226" i="8"/>
  <c r="E226" i="8"/>
  <c r="F226" i="8"/>
  <c r="B227" i="8"/>
  <c r="C232" i="9" l="1"/>
  <c r="A232" i="9"/>
  <c r="B233" i="9"/>
  <c r="G232" i="9"/>
  <c r="E232" i="9"/>
  <c r="D232" i="9"/>
  <c r="F232" i="9"/>
  <c r="D227" i="8"/>
  <c r="F227" i="8"/>
  <c r="B228" i="8"/>
  <c r="A227" i="8"/>
  <c r="C227" i="8"/>
  <c r="E227" i="8"/>
  <c r="G227" i="8"/>
  <c r="G233" i="9" l="1"/>
  <c r="F233" i="9"/>
  <c r="D233" i="9"/>
  <c r="B234" i="9"/>
  <c r="C233" i="9"/>
  <c r="A233" i="9"/>
  <c r="E233" i="9"/>
  <c r="B229" i="8"/>
  <c r="A228" i="8"/>
  <c r="F228" i="8"/>
  <c r="C228" i="8"/>
  <c r="D228" i="8"/>
  <c r="G228" i="8"/>
  <c r="E228" i="8"/>
  <c r="A234" i="9" l="1"/>
  <c r="B235" i="9"/>
  <c r="G234" i="9"/>
  <c r="E234" i="9"/>
  <c r="F234" i="9"/>
  <c r="D234" i="9"/>
  <c r="C234" i="9"/>
  <c r="D229" i="8"/>
  <c r="G229" i="8"/>
  <c r="E229" i="8"/>
  <c r="B230" i="8"/>
  <c r="A229" i="8"/>
  <c r="C229" i="8"/>
  <c r="F229" i="8"/>
  <c r="F235" i="9" l="1"/>
  <c r="E235" i="9"/>
  <c r="D235" i="9"/>
  <c r="G235" i="9"/>
  <c r="A235" i="9"/>
  <c r="B236" i="9"/>
  <c r="C235" i="9"/>
  <c r="B231" i="8"/>
  <c r="A230" i="8"/>
  <c r="G230" i="8"/>
  <c r="C230" i="8"/>
  <c r="D230" i="8"/>
  <c r="F230" i="8"/>
  <c r="E230" i="8"/>
  <c r="B237" i="9" l="1"/>
  <c r="G236" i="9"/>
  <c r="E236" i="9"/>
  <c r="C236" i="9"/>
  <c r="A236" i="9"/>
  <c r="F236" i="9"/>
  <c r="D236" i="9"/>
  <c r="D231" i="8"/>
  <c r="G231" i="8"/>
  <c r="C231" i="8"/>
  <c r="F231" i="8"/>
  <c r="E231" i="8"/>
  <c r="A231" i="8"/>
  <c r="B232" i="8"/>
  <c r="D237" i="9" l="1"/>
  <c r="C237" i="9"/>
  <c r="B238" i="9"/>
  <c r="G237" i="9"/>
  <c r="E237" i="9"/>
  <c r="F237" i="9"/>
  <c r="A237" i="9"/>
  <c r="G232" i="8"/>
  <c r="B233" i="8"/>
  <c r="C232" i="8"/>
  <c r="A232" i="8"/>
  <c r="D232" i="8"/>
  <c r="E232" i="8"/>
  <c r="F232" i="8"/>
  <c r="B239" i="9" l="1"/>
  <c r="G238" i="9"/>
  <c r="E238" i="9"/>
  <c r="C238" i="9"/>
  <c r="A238" i="9"/>
  <c r="D238" i="9"/>
  <c r="F238" i="9"/>
  <c r="E233" i="8"/>
  <c r="F233" i="8"/>
  <c r="B234" i="8"/>
  <c r="A233" i="8"/>
  <c r="D233" i="8"/>
  <c r="G233" i="8"/>
  <c r="C233" i="8"/>
  <c r="A239" i="9" l="1"/>
  <c r="F239" i="9"/>
  <c r="D239" i="9"/>
  <c r="C239" i="9"/>
  <c r="B240" i="9"/>
  <c r="G239" i="9"/>
  <c r="E239" i="9"/>
  <c r="E234" i="8"/>
  <c r="G234" i="8"/>
  <c r="A234" i="8"/>
  <c r="D234" i="8"/>
  <c r="F234" i="8"/>
  <c r="C234" i="8"/>
  <c r="B235" i="8"/>
  <c r="G240" i="9" l="1"/>
  <c r="F240" i="9"/>
  <c r="E240" i="9"/>
  <c r="C240" i="9"/>
  <c r="A240" i="9"/>
  <c r="B241" i="9"/>
  <c r="D240" i="9"/>
  <c r="C235" i="8"/>
  <c r="G235" i="8"/>
  <c r="B236" i="8"/>
  <c r="A235" i="8"/>
  <c r="D235" i="8"/>
  <c r="E235" i="8"/>
  <c r="F235" i="8"/>
  <c r="F241" i="9" l="1"/>
  <c r="D241" i="9"/>
  <c r="G241" i="9"/>
  <c r="E241" i="9"/>
  <c r="C241" i="9"/>
  <c r="A241" i="9"/>
  <c r="B242" i="9"/>
  <c r="C236" i="8"/>
  <c r="E236" i="8"/>
  <c r="G236" i="8"/>
  <c r="F236" i="8"/>
  <c r="B237" i="8"/>
  <c r="A236" i="8"/>
  <c r="D236" i="8"/>
  <c r="E242" i="9" l="1"/>
  <c r="D242" i="9"/>
  <c r="C242" i="9"/>
  <c r="A242" i="9"/>
  <c r="B243" i="9"/>
  <c r="G242" i="9"/>
  <c r="F242" i="9"/>
  <c r="A237" i="8"/>
  <c r="B238" i="8"/>
  <c r="C237" i="8"/>
  <c r="E237" i="8"/>
  <c r="F237" i="8"/>
  <c r="D237" i="8"/>
  <c r="G237" i="8"/>
  <c r="B244" i="9" l="1"/>
  <c r="F243" i="9"/>
  <c r="D243" i="9"/>
  <c r="G243" i="9"/>
  <c r="E243" i="9"/>
  <c r="C243" i="9"/>
  <c r="A243" i="9"/>
  <c r="A238" i="8"/>
  <c r="C238" i="8"/>
  <c r="F238" i="8"/>
  <c r="E238" i="8"/>
  <c r="B239" i="8"/>
  <c r="D238" i="8"/>
  <c r="G238" i="8"/>
  <c r="C244" i="9" l="1"/>
  <c r="A244" i="9"/>
  <c r="B245" i="9"/>
  <c r="G244" i="9"/>
  <c r="F244" i="9"/>
  <c r="D244" i="9"/>
  <c r="E244" i="9"/>
  <c r="F239" i="8"/>
  <c r="B240" i="8"/>
  <c r="E239" i="8"/>
  <c r="C239" i="8"/>
  <c r="D239" i="8"/>
  <c r="A239" i="8"/>
  <c r="G239" i="8"/>
  <c r="G245" i="9" l="1"/>
  <c r="F245" i="9"/>
  <c r="D245" i="9"/>
  <c r="B246" i="9"/>
  <c r="C245" i="9"/>
  <c r="A245" i="9"/>
  <c r="E245" i="9"/>
  <c r="A240" i="8"/>
  <c r="D240" i="8"/>
  <c r="E240" i="8"/>
  <c r="G240" i="8"/>
  <c r="F240" i="8"/>
  <c r="C240" i="8"/>
  <c r="B241" i="8"/>
  <c r="A246" i="9" l="1"/>
  <c r="B247" i="9"/>
  <c r="G246" i="9"/>
  <c r="E246" i="9"/>
  <c r="C246" i="9"/>
  <c r="F246" i="9"/>
  <c r="D246" i="9"/>
  <c r="D241" i="8"/>
  <c r="F241" i="8"/>
  <c r="B242" i="8"/>
  <c r="C241" i="8"/>
  <c r="A241" i="8"/>
  <c r="E241" i="8"/>
  <c r="G241" i="8"/>
  <c r="F247" i="9" l="1"/>
  <c r="E247" i="9"/>
  <c r="D247" i="9"/>
  <c r="B248" i="9"/>
  <c r="G247" i="9"/>
  <c r="A247" i="9"/>
  <c r="C247" i="9"/>
  <c r="B243" i="8"/>
  <c r="F242" i="8"/>
  <c r="C242" i="8"/>
  <c r="D242" i="8"/>
  <c r="E242" i="8"/>
  <c r="G242" i="8"/>
  <c r="A242" i="8"/>
  <c r="B249" i="9" l="1"/>
  <c r="G248" i="9"/>
  <c r="E248" i="9"/>
  <c r="C248" i="9"/>
  <c r="F248" i="9"/>
  <c r="D248" i="9"/>
  <c r="A248" i="9"/>
  <c r="D243" i="8"/>
  <c r="G243" i="8"/>
  <c r="A243" i="8"/>
  <c r="F243" i="8"/>
  <c r="C243" i="8"/>
  <c r="B244" i="8"/>
  <c r="E243" i="8"/>
  <c r="D249" i="9" l="1"/>
  <c r="C249" i="9"/>
  <c r="F249" i="9"/>
  <c r="E249" i="9"/>
  <c r="B250" i="9"/>
  <c r="G249" i="9"/>
  <c r="A249" i="9"/>
  <c r="G244" i="8"/>
  <c r="B245" i="8"/>
  <c r="A244" i="8"/>
  <c r="D244" i="8"/>
  <c r="E244" i="8"/>
  <c r="C244" i="8"/>
  <c r="F244" i="8"/>
  <c r="B251" i="9" l="1"/>
  <c r="G250" i="9"/>
  <c r="E250" i="9"/>
  <c r="C250" i="9"/>
  <c r="A250" i="9"/>
  <c r="F250" i="9"/>
  <c r="D250" i="9"/>
  <c r="E245" i="8"/>
  <c r="A245" i="8"/>
  <c r="D245" i="8"/>
  <c r="C245" i="8"/>
  <c r="G245" i="8"/>
  <c r="B246" i="8"/>
  <c r="F245" i="8"/>
  <c r="A251" i="9" l="1"/>
  <c r="F251" i="9"/>
  <c r="B252" i="9"/>
  <c r="G251" i="9"/>
  <c r="E251" i="9"/>
  <c r="C251" i="9"/>
  <c r="D251" i="9"/>
  <c r="E246" i="8"/>
  <c r="G246" i="8"/>
  <c r="A246" i="8"/>
  <c r="C246" i="8"/>
  <c r="F246" i="8"/>
  <c r="B247" i="8"/>
  <c r="D246" i="8"/>
  <c r="G252" i="9" l="1"/>
  <c r="F252" i="9"/>
  <c r="E252" i="9"/>
  <c r="C252" i="9"/>
  <c r="A252" i="9"/>
  <c r="B253" i="9"/>
  <c r="D252" i="9"/>
  <c r="C247" i="8"/>
  <c r="D247" i="8"/>
  <c r="F247" i="8"/>
  <c r="B248" i="8"/>
  <c r="A247" i="8"/>
  <c r="E247" i="8"/>
  <c r="G247" i="8"/>
  <c r="F253" i="9" l="1"/>
  <c r="D253" i="9"/>
  <c r="A253" i="9"/>
  <c r="G253" i="9"/>
  <c r="E253" i="9"/>
  <c r="C253" i="9"/>
  <c r="B254" i="9"/>
  <c r="C248" i="8"/>
  <c r="E248" i="8"/>
  <c r="A248" i="8"/>
  <c r="D248" i="8"/>
  <c r="F248" i="8"/>
  <c r="B249" i="8"/>
  <c r="G248" i="8"/>
  <c r="E254" i="9" l="1"/>
  <c r="D254" i="9"/>
  <c r="C254" i="9"/>
  <c r="A254" i="9"/>
  <c r="B255" i="9"/>
  <c r="F254" i="9"/>
  <c r="G254" i="9"/>
  <c r="A249" i="8"/>
  <c r="E249" i="8"/>
  <c r="G249" i="8"/>
  <c r="C249" i="8"/>
  <c r="F249" i="8"/>
  <c r="B250" i="8"/>
  <c r="D249" i="8"/>
  <c r="B256" i="9" l="1"/>
  <c r="F255" i="9"/>
  <c r="D255" i="9"/>
  <c r="E255" i="9"/>
  <c r="C255" i="9"/>
  <c r="A255" i="9"/>
  <c r="G255" i="9"/>
  <c r="A250" i="8"/>
  <c r="C250" i="8"/>
  <c r="F250" i="8"/>
  <c r="E250" i="8"/>
  <c r="G250" i="8"/>
  <c r="D250" i="8"/>
  <c r="B251" i="8"/>
  <c r="C256" i="9" l="1"/>
  <c r="A256" i="9"/>
  <c r="B257" i="9"/>
  <c r="G256" i="9"/>
  <c r="E256" i="9"/>
  <c r="D256" i="9"/>
  <c r="F256" i="9"/>
  <c r="F251" i="8"/>
  <c r="G251" i="8"/>
  <c r="A251" i="8"/>
  <c r="B252" i="8"/>
  <c r="C251" i="8"/>
  <c r="E251" i="8"/>
  <c r="D251" i="8"/>
  <c r="G257" i="9" l="1"/>
  <c r="F257" i="9"/>
  <c r="D257" i="9"/>
  <c r="B258" i="9"/>
  <c r="E257" i="9"/>
  <c r="C257" i="9"/>
  <c r="A257" i="9"/>
  <c r="A252" i="8"/>
  <c r="D252" i="8"/>
  <c r="C252" i="8"/>
  <c r="G252" i="8"/>
  <c r="E252" i="8"/>
  <c r="B253" i="8"/>
  <c r="F252" i="8"/>
  <c r="A258" i="9" l="1"/>
  <c r="B259" i="9"/>
  <c r="G258" i="9"/>
  <c r="E258" i="9"/>
  <c r="F258" i="9"/>
  <c r="D258" i="9"/>
  <c r="C258" i="9"/>
  <c r="D253" i="8"/>
  <c r="F253" i="8"/>
  <c r="B254" i="8"/>
  <c r="A253" i="8"/>
  <c r="E253" i="8"/>
  <c r="G253" i="8"/>
  <c r="C253" i="8"/>
  <c r="B260" i="9" l="1"/>
  <c r="C259" i="9"/>
  <c r="G259" i="9"/>
  <c r="F259" i="9"/>
  <c r="E259" i="9"/>
  <c r="A259" i="9"/>
  <c r="D259" i="9"/>
  <c r="B255" i="8"/>
  <c r="C254" i="8"/>
  <c r="E254" i="8"/>
  <c r="A254" i="8"/>
  <c r="F254" i="8"/>
  <c r="G254" i="8"/>
  <c r="D254" i="8"/>
  <c r="E260" i="9" l="1"/>
  <c r="A260" i="9"/>
  <c r="G260" i="9"/>
  <c r="D260" i="9"/>
  <c r="C260" i="9"/>
  <c r="B261" i="9"/>
  <c r="F260" i="9"/>
  <c r="D255" i="8"/>
  <c r="G255" i="8"/>
  <c r="A255" i="8"/>
  <c r="E255" i="8"/>
  <c r="B256" i="8"/>
  <c r="C255" i="8"/>
  <c r="F255" i="8"/>
  <c r="G261" i="9" l="1"/>
  <c r="F261" i="9"/>
  <c r="A261" i="9"/>
  <c r="B262" i="9"/>
  <c r="E261" i="9"/>
  <c r="C261" i="9"/>
  <c r="D261" i="9"/>
  <c r="G256" i="8"/>
  <c r="B257" i="8"/>
  <c r="D256" i="8"/>
  <c r="F256" i="8"/>
  <c r="A256" i="8"/>
  <c r="E256" i="8"/>
  <c r="C256" i="8"/>
  <c r="C262" i="9" l="1"/>
  <c r="F262" i="9"/>
  <c r="E262" i="9"/>
  <c r="D262" i="9"/>
  <c r="B263" i="9"/>
  <c r="G262" i="9"/>
  <c r="A262" i="9"/>
  <c r="E257" i="8"/>
  <c r="D257" i="8"/>
  <c r="A257" i="8"/>
  <c r="G257" i="8"/>
  <c r="B258" i="8"/>
  <c r="F257" i="8"/>
  <c r="C257" i="8"/>
  <c r="E263" i="9" l="1"/>
  <c r="D263" i="9"/>
  <c r="G263" i="9"/>
  <c r="C263" i="9"/>
  <c r="B264" i="9"/>
  <c r="F263" i="9"/>
  <c r="A263" i="9"/>
  <c r="E258" i="8"/>
  <c r="G258" i="8"/>
  <c r="F258" i="8"/>
  <c r="B259" i="8"/>
  <c r="C258" i="8"/>
  <c r="A258" i="8"/>
  <c r="D258" i="8"/>
  <c r="A264" i="9" l="1"/>
  <c r="B265" i="9"/>
  <c r="D264" i="9"/>
  <c r="G264" i="9"/>
  <c r="F264" i="9"/>
  <c r="C264" i="9"/>
  <c r="E264" i="9"/>
  <c r="C259" i="8"/>
  <c r="F259" i="8"/>
  <c r="A259" i="8"/>
  <c r="D259" i="8"/>
  <c r="G259" i="8"/>
  <c r="B260" i="8"/>
  <c r="E259" i="8"/>
  <c r="F265" i="9" l="1"/>
  <c r="C265" i="9"/>
  <c r="B266" i="9"/>
  <c r="A265" i="9"/>
  <c r="E265" i="9"/>
  <c r="D265" i="9"/>
  <c r="G265" i="9"/>
  <c r="C260" i="8"/>
  <c r="E260" i="8"/>
  <c r="B261" i="8"/>
  <c r="A260" i="8"/>
  <c r="F260" i="8"/>
  <c r="D260" i="8"/>
  <c r="G260" i="8"/>
  <c r="G266" i="9" l="1"/>
  <c r="F266" i="9"/>
  <c r="D266" i="9"/>
  <c r="A266" i="9"/>
  <c r="B267" i="9"/>
  <c r="E266" i="9"/>
  <c r="C266" i="9"/>
  <c r="A261" i="8"/>
  <c r="D261" i="8"/>
  <c r="G261" i="8"/>
  <c r="E261" i="8"/>
  <c r="B262" i="8"/>
  <c r="C261" i="8"/>
  <c r="F261" i="8"/>
  <c r="D267" i="9" l="1"/>
  <c r="A267" i="9"/>
  <c r="G267" i="9"/>
  <c r="F267" i="9"/>
  <c r="E267" i="9"/>
  <c r="C267" i="9"/>
  <c r="B268" i="9"/>
  <c r="A262" i="8"/>
  <c r="C262" i="8"/>
  <c r="F262" i="8"/>
  <c r="D262" i="8"/>
  <c r="G262" i="8"/>
  <c r="B263" i="8"/>
  <c r="E262" i="8"/>
  <c r="B269" i="9" l="1"/>
  <c r="G268" i="9"/>
  <c r="F268" i="9"/>
  <c r="E268" i="9"/>
  <c r="D268" i="9"/>
  <c r="C268" i="9"/>
  <c r="A268" i="9"/>
  <c r="F263" i="8"/>
  <c r="C263" i="8"/>
  <c r="E263" i="8"/>
  <c r="A263" i="8"/>
  <c r="D263" i="8"/>
  <c r="G263" i="8"/>
  <c r="B264" i="8"/>
  <c r="E269" i="9" l="1"/>
  <c r="B270" i="9"/>
  <c r="F269" i="9"/>
  <c r="C269" i="9"/>
  <c r="D269" i="9"/>
  <c r="A269" i="9"/>
  <c r="G269" i="9"/>
  <c r="A264" i="8"/>
  <c r="D264" i="8"/>
  <c r="C264" i="8"/>
  <c r="F264" i="8"/>
  <c r="B265" i="8"/>
  <c r="G264" i="8"/>
  <c r="E264" i="8"/>
  <c r="G270" i="9" l="1"/>
  <c r="E270" i="9"/>
  <c r="D270" i="9"/>
  <c r="C270" i="9"/>
  <c r="F270" i="9"/>
  <c r="A270" i="9"/>
  <c r="B271" i="9"/>
  <c r="D265" i="8"/>
  <c r="F265" i="8"/>
  <c r="B266" i="8"/>
  <c r="E265" i="8"/>
  <c r="A265" i="8"/>
  <c r="G265" i="8"/>
  <c r="C265" i="8"/>
  <c r="B272" i="9" l="1"/>
  <c r="C271" i="9"/>
  <c r="G271" i="9"/>
  <c r="E271" i="9"/>
  <c r="A271" i="9"/>
  <c r="F271" i="9"/>
  <c r="D271" i="9"/>
  <c r="A266" i="8"/>
  <c r="E266" i="8"/>
  <c r="C266" i="8"/>
  <c r="D266" i="8"/>
  <c r="F266" i="8"/>
  <c r="G266" i="8"/>
  <c r="B267" i="8"/>
  <c r="E272" i="9" l="1"/>
  <c r="C272" i="9"/>
  <c r="A272" i="9"/>
  <c r="B273" i="9"/>
  <c r="F272" i="9"/>
  <c r="D272" i="9"/>
  <c r="G272" i="9"/>
  <c r="D267" i="8"/>
  <c r="G267" i="8"/>
  <c r="F267" i="8"/>
  <c r="B268" i="8"/>
  <c r="C267" i="8"/>
  <c r="E267" i="8"/>
  <c r="A267" i="8"/>
  <c r="G273" i="9" l="1"/>
  <c r="F273" i="9"/>
  <c r="A273" i="9"/>
  <c r="D273" i="9"/>
  <c r="C273" i="9"/>
  <c r="E273" i="9"/>
  <c r="B274" i="9"/>
  <c r="E268" i="8"/>
  <c r="A268" i="8"/>
  <c r="C268" i="8"/>
  <c r="F268" i="8"/>
  <c r="G268" i="8"/>
  <c r="D268" i="8"/>
  <c r="B269" i="8"/>
  <c r="C274" i="9" l="1"/>
  <c r="A274" i="9"/>
  <c r="F274" i="9"/>
  <c r="E274" i="9"/>
  <c r="B275" i="9"/>
  <c r="G274" i="9"/>
  <c r="D274" i="9"/>
  <c r="E269" i="8"/>
  <c r="G269" i="8"/>
  <c r="B270" i="8"/>
  <c r="A269" i="8"/>
  <c r="D269" i="8"/>
  <c r="F269" i="8"/>
  <c r="C269" i="8"/>
  <c r="F275" i="9" l="1"/>
  <c r="E275" i="9"/>
  <c r="D275" i="9"/>
  <c r="B276" i="9"/>
  <c r="C275" i="9"/>
  <c r="A275" i="9"/>
  <c r="G275" i="9"/>
  <c r="C270" i="8"/>
  <c r="A270" i="8"/>
  <c r="D270" i="8"/>
  <c r="E270" i="8"/>
  <c r="G270" i="8"/>
  <c r="F270" i="8"/>
  <c r="B271" i="8"/>
  <c r="A276" i="9" l="1"/>
  <c r="B277" i="9"/>
  <c r="D276" i="9"/>
  <c r="E276" i="9"/>
  <c r="C276" i="9"/>
  <c r="G276" i="9"/>
  <c r="F276" i="9"/>
  <c r="C271" i="8"/>
  <c r="E271" i="8"/>
  <c r="A271" i="8"/>
  <c r="G271" i="8"/>
  <c r="B272" i="8"/>
  <c r="F271" i="8"/>
  <c r="D271" i="8"/>
  <c r="F277" i="9" l="1"/>
  <c r="D277" i="9"/>
  <c r="C277" i="9"/>
  <c r="B278" i="9"/>
  <c r="E277" i="9"/>
  <c r="G277" i="9"/>
  <c r="A277" i="9"/>
  <c r="A272" i="8"/>
  <c r="C272" i="8"/>
  <c r="E272" i="8"/>
  <c r="F272" i="8"/>
  <c r="B273" i="8"/>
  <c r="D272" i="8"/>
  <c r="G272" i="8"/>
  <c r="B279" i="9" l="1"/>
  <c r="G278" i="9"/>
  <c r="F278" i="9"/>
  <c r="D278" i="9"/>
  <c r="A278" i="9"/>
  <c r="E278" i="9"/>
  <c r="C278" i="9"/>
  <c r="A273" i="8"/>
  <c r="C273" i="8"/>
  <c r="F273" i="8"/>
  <c r="D273" i="8"/>
  <c r="B274" i="8"/>
  <c r="G273" i="8"/>
  <c r="E273" i="8"/>
  <c r="D279" i="9" l="1"/>
  <c r="A279" i="9"/>
  <c r="G279" i="9"/>
  <c r="E279" i="9"/>
  <c r="C279" i="9"/>
  <c r="B280" i="9"/>
  <c r="F279" i="9"/>
  <c r="F274" i="8"/>
  <c r="D274" i="8"/>
  <c r="G274" i="8"/>
  <c r="B275" i="8"/>
  <c r="A274" i="8"/>
  <c r="C274" i="8"/>
  <c r="E274" i="8"/>
  <c r="B281" i="9" l="1"/>
  <c r="G280" i="9"/>
  <c r="F280" i="9"/>
  <c r="E280" i="9"/>
  <c r="C280" i="9"/>
  <c r="D280" i="9"/>
  <c r="A280" i="9"/>
  <c r="A275" i="8"/>
  <c r="D275" i="8"/>
  <c r="E275" i="8"/>
  <c r="F275" i="8"/>
  <c r="B276" i="8"/>
  <c r="C275" i="8"/>
  <c r="G275" i="8"/>
  <c r="E281" i="9" l="1"/>
  <c r="B282" i="9"/>
  <c r="G281" i="9"/>
  <c r="D281" i="9"/>
  <c r="A281" i="9"/>
  <c r="C281" i="9"/>
  <c r="F281" i="9"/>
  <c r="D276" i="8"/>
  <c r="F276" i="8"/>
  <c r="B277" i="8"/>
  <c r="G276" i="8"/>
  <c r="A276" i="8"/>
  <c r="C276" i="8"/>
  <c r="E276" i="8"/>
  <c r="G282" i="9" l="1"/>
  <c r="E282" i="9"/>
  <c r="D282" i="9"/>
  <c r="C282" i="9"/>
  <c r="A282" i="9"/>
  <c r="F282" i="9"/>
  <c r="B283" i="9"/>
  <c r="B278" i="8"/>
  <c r="C277" i="8"/>
  <c r="D277" i="8"/>
  <c r="F277" i="8"/>
  <c r="G277" i="8"/>
  <c r="E277" i="8"/>
  <c r="A277" i="8"/>
  <c r="B284" i="9" l="1"/>
  <c r="C283" i="9"/>
  <c r="F283" i="9"/>
  <c r="D283" i="9"/>
  <c r="A283" i="9"/>
  <c r="G283" i="9"/>
  <c r="E283" i="9"/>
  <c r="D278" i="8"/>
  <c r="G278" i="8"/>
  <c r="B279" i="8"/>
  <c r="C278" i="8"/>
  <c r="A278" i="8"/>
  <c r="E278" i="8"/>
  <c r="F278" i="8"/>
  <c r="E284" i="9" l="1"/>
  <c r="C284" i="9"/>
  <c r="A284" i="9"/>
  <c r="B285" i="9"/>
  <c r="G284" i="9"/>
  <c r="D284" i="9"/>
  <c r="F284" i="9"/>
  <c r="G279" i="8"/>
  <c r="B280" i="8"/>
  <c r="D279" i="8"/>
  <c r="E279" i="8"/>
  <c r="F279" i="8"/>
  <c r="A279" i="8"/>
  <c r="C279" i="8"/>
  <c r="G285" i="9" l="1"/>
  <c r="F285" i="9"/>
  <c r="A285" i="9"/>
  <c r="C285" i="9"/>
  <c r="B286" i="9"/>
  <c r="D285" i="9"/>
  <c r="E285" i="9"/>
  <c r="E280" i="8"/>
  <c r="A280" i="8"/>
  <c r="C280" i="8"/>
  <c r="D280" i="8"/>
  <c r="F280" i="8"/>
  <c r="G280" i="8"/>
  <c r="B281" i="8"/>
  <c r="C286" i="9" l="1"/>
  <c r="A286" i="9"/>
  <c r="F286" i="9"/>
  <c r="B287" i="9"/>
  <c r="G286" i="9"/>
  <c r="D286" i="9"/>
  <c r="E286" i="9"/>
  <c r="E281" i="8"/>
  <c r="G281" i="8"/>
  <c r="C281" i="8"/>
  <c r="F281" i="8"/>
  <c r="B282" i="8"/>
  <c r="D281" i="8"/>
  <c r="A281" i="8"/>
  <c r="F287" i="9" l="1"/>
  <c r="E287" i="9"/>
  <c r="D287" i="9"/>
  <c r="B288" i="9"/>
  <c r="G287" i="9"/>
  <c r="A287" i="9"/>
  <c r="C287" i="9"/>
  <c r="C282" i="8"/>
  <c r="A282" i="8"/>
  <c r="D282" i="8"/>
  <c r="E282" i="8"/>
  <c r="B283" i="8"/>
  <c r="F282" i="8"/>
  <c r="G282" i="8"/>
  <c r="A288" i="9" l="1"/>
  <c r="B289" i="9"/>
  <c r="D288" i="9"/>
  <c r="C288" i="9"/>
  <c r="F288" i="9"/>
  <c r="E288" i="9"/>
  <c r="G288" i="9"/>
  <c r="C283" i="8"/>
  <c r="E283" i="8"/>
  <c r="F283" i="8"/>
  <c r="B284" i="8"/>
  <c r="D283" i="8"/>
  <c r="G283" i="8"/>
  <c r="A283" i="8"/>
  <c r="F289" i="9" l="1"/>
  <c r="D289" i="9"/>
  <c r="C289" i="9"/>
  <c r="B290" i="9"/>
  <c r="G289" i="9"/>
  <c r="A289" i="9"/>
  <c r="E289" i="9"/>
  <c r="A284" i="8"/>
  <c r="E284" i="8"/>
  <c r="C284" i="8"/>
  <c r="D284" i="8"/>
  <c r="G284" i="8"/>
  <c r="B285" i="8"/>
  <c r="F284" i="8"/>
  <c r="B291" i="9" l="1"/>
  <c r="G290" i="9"/>
  <c r="F290" i="9"/>
  <c r="E290" i="9"/>
  <c r="C290" i="9"/>
  <c r="D290" i="9"/>
  <c r="A290" i="9"/>
  <c r="A285" i="8"/>
  <c r="C285" i="8"/>
  <c r="F285" i="8"/>
  <c r="D285" i="8"/>
  <c r="E285" i="8"/>
  <c r="G285" i="8"/>
  <c r="B286" i="8"/>
  <c r="D291" i="9" l="1"/>
  <c r="A291" i="9"/>
  <c r="G291" i="9"/>
  <c r="C291" i="9"/>
  <c r="B292" i="9"/>
  <c r="E291" i="9"/>
  <c r="F291" i="9"/>
  <c r="F286" i="8"/>
  <c r="A286" i="8"/>
  <c r="C286" i="8"/>
  <c r="G286" i="8"/>
  <c r="E286" i="8"/>
  <c r="B287" i="8"/>
  <c r="D286" i="8"/>
  <c r="B293" i="9" l="1"/>
  <c r="G292" i="9"/>
  <c r="F292" i="9"/>
  <c r="E292" i="9"/>
  <c r="D292" i="9"/>
  <c r="C292" i="9"/>
  <c r="A292" i="9"/>
  <c r="A287" i="8"/>
  <c r="D287" i="8"/>
  <c r="B288" i="8"/>
  <c r="C287" i="8"/>
  <c r="E287" i="8"/>
  <c r="G287" i="8"/>
  <c r="F287" i="8"/>
  <c r="E293" i="9" l="1"/>
  <c r="G293" i="9"/>
  <c r="F293" i="9"/>
  <c r="C293" i="9"/>
  <c r="B294" i="9"/>
  <c r="A293" i="9"/>
  <c r="D293" i="9"/>
  <c r="D288" i="8"/>
  <c r="F288" i="8"/>
  <c r="B289" i="8"/>
  <c r="E288" i="8"/>
  <c r="C288" i="8"/>
  <c r="A288" i="8"/>
  <c r="G288" i="8"/>
  <c r="G294" i="9" l="1"/>
  <c r="E294" i="9"/>
  <c r="D294" i="9"/>
  <c r="C294" i="9"/>
  <c r="A294" i="9"/>
  <c r="B295" i="9"/>
  <c r="F294" i="9"/>
  <c r="B290" i="8"/>
  <c r="C289" i="8"/>
  <c r="F289" i="8"/>
  <c r="G289" i="8"/>
  <c r="A289" i="8"/>
  <c r="D289" i="8"/>
  <c r="E289" i="8"/>
  <c r="B296" i="9" l="1"/>
  <c r="C295" i="9"/>
  <c r="G295" i="9"/>
  <c r="E295" i="9"/>
  <c r="F295" i="9"/>
  <c r="D295" i="9"/>
  <c r="A295" i="9"/>
  <c r="D290" i="8"/>
  <c r="G290" i="8"/>
  <c r="E290" i="8"/>
  <c r="A290" i="8"/>
  <c r="C290" i="8"/>
  <c r="B291" i="8"/>
  <c r="F290" i="8"/>
  <c r="E296" i="9" l="1"/>
  <c r="C296" i="9"/>
  <c r="A296" i="9"/>
  <c r="B297" i="9"/>
  <c r="G296" i="9"/>
  <c r="F296" i="9"/>
  <c r="D296" i="9"/>
  <c r="G291" i="8"/>
  <c r="B292" i="8"/>
  <c r="A291" i="8"/>
  <c r="D291" i="8"/>
  <c r="E291" i="8"/>
  <c r="C291" i="8"/>
  <c r="F291" i="8"/>
  <c r="G297" i="9" l="1"/>
  <c r="F297" i="9"/>
  <c r="A297" i="9"/>
  <c r="B298" i="9"/>
  <c r="E297" i="9"/>
  <c r="C297" i="9"/>
  <c r="D297" i="9"/>
  <c r="E292" i="8"/>
  <c r="G292" i="8"/>
  <c r="B293" i="8"/>
  <c r="F292" i="8"/>
  <c r="A292" i="8"/>
  <c r="C292" i="8"/>
  <c r="D292" i="8"/>
  <c r="C298" i="9" l="1"/>
  <c r="A298" i="9"/>
  <c r="F298" i="9"/>
  <c r="E298" i="9"/>
  <c r="G298" i="9"/>
  <c r="D298" i="9"/>
  <c r="B299" i="9"/>
  <c r="E293" i="8"/>
  <c r="G293" i="8"/>
  <c r="F293" i="8"/>
  <c r="A293" i="8"/>
  <c r="C293" i="8"/>
  <c r="D293" i="8"/>
  <c r="B294" i="8"/>
  <c r="F299" i="9" l="1"/>
  <c r="E299" i="9"/>
  <c r="D299" i="9"/>
  <c r="B300" i="9"/>
  <c r="G299" i="9"/>
  <c r="C299" i="9"/>
  <c r="A299" i="9"/>
  <c r="C294" i="8"/>
  <c r="E294" i="8"/>
  <c r="D294" i="8"/>
  <c r="G294" i="8"/>
  <c r="B295" i="8"/>
  <c r="A294" i="8"/>
  <c r="F294" i="8"/>
  <c r="A300" i="9" l="1"/>
  <c r="B301" i="9"/>
  <c r="G300" i="9"/>
  <c r="F300" i="9"/>
  <c r="D300" i="9"/>
  <c r="E300" i="9"/>
  <c r="C300" i="9"/>
  <c r="C295" i="8"/>
  <c r="E295" i="8"/>
  <c r="A295" i="8"/>
  <c r="D295" i="8"/>
  <c r="B296" i="8"/>
  <c r="G295" i="8"/>
  <c r="F295" i="8"/>
  <c r="G301" i="9" l="1"/>
  <c r="F301" i="9"/>
  <c r="E301" i="9"/>
  <c r="D301" i="9"/>
  <c r="C301" i="9"/>
  <c r="A301" i="9"/>
  <c r="B302" i="9"/>
  <c r="A296" i="8"/>
  <c r="C296" i="8"/>
  <c r="D296" i="8"/>
  <c r="E296" i="8"/>
  <c r="G296" i="8"/>
  <c r="B297" i="8"/>
  <c r="F296" i="8"/>
  <c r="B303" i="9" l="1"/>
  <c r="G302" i="9"/>
  <c r="F302" i="9"/>
  <c r="E302" i="9"/>
  <c r="D302" i="9"/>
  <c r="C302" i="9"/>
  <c r="A302" i="9"/>
  <c r="A297" i="8"/>
  <c r="C297" i="8"/>
  <c r="F297" i="8"/>
  <c r="D297" i="8"/>
  <c r="G297" i="8"/>
  <c r="E297" i="8"/>
  <c r="B298" i="8"/>
  <c r="E303" i="9" l="1"/>
  <c r="D303" i="9"/>
  <c r="C303" i="9"/>
  <c r="A303" i="9"/>
  <c r="B304" i="9"/>
  <c r="G303" i="9"/>
  <c r="F303" i="9"/>
  <c r="F298" i="8"/>
  <c r="C298" i="8"/>
  <c r="G298" i="8"/>
  <c r="B299" i="8"/>
  <c r="D298" i="8"/>
  <c r="E298" i="8"/>
  <c r="A298" i="8"/>
  <c r="B305" i="9" l="1"/>
  <c r="G304" i="9"/>
  <c r="F304" i="9"/>
  <c r="E304" i="9"/>
  <c r="D304" i="9"/>
  <c r="C304" i="9"/>
  <c r="A304" i="9"/>
  <c r="A299" i="8"/>
  <c r="D299" i="8"/>
  <c r="F299" i="8"/>
  <c r="C299" i="8"/>
  <c r="E299" i="8"/>
  <c r="B300" i="8"/>
  <c r="G299" i="8"/>
  <c r="C305" i="9" l="1"/>
  <c r="A305" i="9"/>
  <c r="B306" i="9"/>
  <c r="G305" i="9"/>
  <c r="E305" i="9"/>
  <c r="F305" i="9"/>
  <c r="D305" i="9"/>
  <c r="D300" i="8"/>
  <c r="F300" i="8"/>
  <c r="B301" i="8"/>
  <c r="A300" i="8"/>
  <c r="E300" i="8"/>
  <c r="G300" i="8"/>
  <c r="C300" i="8"/>
  <c r="G306" i="9" l="1"/>
  <c r="F306" i="9"/>
  <c r="E306" i="9"/>
  <c r="D306" i="9"/>
  <c r="C306" i="9"/>
  <c r="A306" i="9"/>
  <c r="B307" i="9"/>
  <c r="B302" i="8"/>
  <c r="G301" i="8"/>
  <c r="F301" i="8"/>
  <c r="A301" i="8"/>
  <c r="E301" i="8"/>
  <c r="C301" i="8"/>
  <c r="D301" i="8"/>
  <c r="A307" i="9" l="1"/>
  <c r="B308" i="9"/>
  <c r="G307" i="9"/>
  <c r="F307" i="9"/>
  <c r="E307" i="9"/>
  <c r="C307" i="9"/>
  <c r="D307" i="9"/>
  <c r="D302" i="8"/>
  <c r="G302" i="8"/>
  <c r="C302" i="8"/>
  <c r="A302" i="8"/>
  <c r="E302" i="8"/>
  <c r="F302" i="8"/>
  <c r="B303" i="8"/>
  <c r="F308" i="9" l="1"/>
  <c r="E308" i="9"/>
  <c r="D308" i="9"/>
  <c r="C308" i="9"/>
  <c r="A308" i="9"/>
  <c r="B309" i="9"/>
  <c r="G308" i="9"/>
  <c r="G303" i="8"/>
  <c r="B304" i="8"/>
  <c r="A303" i="8"/>
  <c r="E303" i="8"/>
  <c r="C303" i="8"/>
  <c r="D303" i="8"/>
  <c r="F303" i="8"/>
  <c r="B310" i="9" l="1"/>
  <c r="G309" i="9"/>
  <c r="F309" i="9"/>
  <c r="E309" i="9"/>
  <c r="D309" i="9"/>
  <c r="C309" i="9"/>
  <c r="A309" i="9"/>
  <c r="E304" i="8"/>
  <c r="C304" i="8"/>
  <c r="F304" i="8"/>
  <c r="B305" i="8"/>
  <c r="G304" i="8"/>
  <c r="D304" i="8"/>
  <c r="A304" i="8"/>
  <c r="D310" i="9" l="1"/>
  <c r="C310" i="9"/>
  <c r="A310" i="9"/>
  <c r="B311" i="9"/>
  <c r="F310" i="9"/>
  <c r="E310" i="9"/>
  <c r="G310" i="9"/>
  <c r="E305" i="8"/>
  <c r="G305" i="8"/>
  <c r="A305" i="8"/>
  <c r="C305" i="8"/>
  <c r="D305" i="8"/>
  <c r="F305" i="8"/>
  <c r="B306" i="8"/>
  <c r="B312" i="9" l="1"/>
  <c r="G311" i="9"/>
  <c r="F311" i="9"/>
  <c r="E311" i="9"/>
  <c r="D311" i="9"/>
  <c r="C311" i="9"/>
  <c r="A311" i="9"/>
  <c r="C306" i="8"/>
  <c r="E306" i="8"/>
  <c r="G306" i="8"/>
  <c r="F306" i="8"/>
  <c r="D306" i="8"/>
  <c r="A306" i="8"/>
  <c r="B307" i="8"/>
  <c r="A312" i="9" l="1"/>
  <c r="B313" i="9"/>
  <c r="G312" i="9"/>
  <c r="F312" i="9"/>
  <c r="D312" i="9"/>
  <c r="E312" i="9"/>
  <c r="C312" i="9"/>
  <c r="C307" i="8"/>
  <c r="E307" i="8"/>
  <c r="D307" i="8"/>
  <c r="B308" i="8"/>
  <c r="A307" i="8"/>
  <c r="F307" i="8"/>
  <c r="G307" i="8"/>
  <c r="G313" i="9" l="1"/>
  <c r="F313" i="9"/>
  <c r="E313" i="9"/>
  <c r="D313" i="9"/>
  <c r="C313" i="9"/>
  <c r="A313" i="9"/>
  <c r="B314" i="9"/>
  <c r="A308" i="8"/>
  <c r="F308" i="8"/>
  <c r="B309" i="8"/>
  <c r="C308" i="8"/>
  <c r="D308" i="8"/>
  <c r="E308" i="8"/>
  <c r="G308" i="8"/>
  <c r="B315" i="9" l="1"/>
  <c r="G314" i="9"/>
  <c r="F314" i="9"/>
  <c r="E314" i="9"/>
  <c r="D314" i="9"/>
  <c r="C314" i="9"/>
  <c r="A314" i="9"/>
  <c r="A309" i="8"/>
  <c r="C309" i="8"/>
  <c r="F309" i="8"/>
  <c r="G309" i="8"/>
  <c r="D309" i="8"/>
  <c r="E309" i="8"/>
  <c r="B310" i="8"/>
  <c r="E315" i="9" l="1"/>
  <c r="D315" i="9"/>
  <c r="C315" i="9"/>
  <c r="A315" i="9"/>
  <c r="B316" i="9"/>
  <c r="G315" i="9"/>
  <c r="F315" i="9"/>
  <c r="F310" i="8"/>
  <c r="B311" i="8"/>
  <c r="A310" i="8"/>
  <c r="G310" i="8"/>
  <c r="C310" i="8"/>
  <c r="E310" i="8"/>
  <c r="D310" i="8"/>
  <c r="B317" i="9" l="1"/>
  <c r="G316" i="9"/>
  <c r="F316" i="9"/>
  <c r="E316" i="9"/>
  <c r="D316" i="9"/>
  <c r="C316" i="9"/>
  <c r="A316" i="9"/>
  <c r="A311" i="8"/>
  <c r="D311" i="8"/>
  <c r="E311" i="8"/>
  <c r="C311" i="8"/>
  <c r="F311" i="8"/>
  <c r="G311" i="8"/>
  <c r="B312" i="8"/>
  <c r="C317" i="9" l="1"/>
  <c r="A317" i="9"/>
  <c r="B318" i="9"/>
  <c r="G317" i="9"/>
  <c r="E317" i="9"/>
  <c r="F317" i="9"/>
  <c r="D317" i="9"/>
  <c r="D312" i="8"/>
  <c r="F312" i="8"/>
  <c r="B313" i="8"/>
  <c r="A312" i="8"/>
  <c r="G312" i="8"/>
  <c r="C312" i="8"/>
  <c r="E312" i="8"/>
  <c r="G318" i="9" l="1"/>
  <c r="F318" i="9"/>
  <c r="E318" i="9"/>
  <c r="D318" i="9"/>
  <c r="C318" i="9"/>
  <c r="A318" i="9"/>
  <c r="B319" i="9"/>
  <c r="B314" i="8"/>
  <c r="D313" i="8"/>
  <c r="F313" i="8"/>
  <c r="A313" i="8"/>
  <c r="C313" i="8"/>
  <c r="E313" i="8"/>
  <c r="G313" i="8"/>
  <c r="A319" i="9" l="1"/>
  <c r="B320" i="9"/>
  <c r="G319" i="9"/>
  <c r="F319" i="9"/>
  <c r="E319" i="9"/>
  <c r="C319" i="9"/>
  <c r="D319" i="9"/>
  <c r="D314" i="8"/>
  <c r="G314" i="8"/>
  <c r="C314" i="8"/>
  <c r="A314" i="8"/>
  <c r="E314" i="8"/>
  <c r="F314" i="8"/>
  <c r="B315" i="8"/>
  <c r="F320" i="9" l="1"/>
  <c r="E320" i="9"/>
  <c r="D320" i="9"/>
  <c r="C320" i="9"/>
  <c r="A320" i="9"/>
  <c r="B321" i="9"/>
  <c r="G320" i="9"/>
  <c r="G315" i="8"/>
  <c r="B316" i="8"/>
  <c r="E315" i="8"/>
  <c r="F315" i="8"/>
  <c r="A315" i="8"/>
  <c r="C315" i="8"/>
  <c r="D315" i="8"/>
  <c r="B322" i="9" l="1"/>
  <c r="G321" i="9"/>
  <c r="F321" i="9"/>
  <c r="E321" i="9"/>
  <c r="D321" i="9"/>
  <c r="C321" i="9"/>
  <c r="A321" i="9"/>
  <c r="E316" i="8"/>
  <c r="A316" i="8"/>
  <c r="F316" i="8"/>
  <c r="B317" i="8"/>
  <c r="G316" i="8"/>
  <c r="D316" i="8"/>
  <c r="C316" i="8"/>
  <c r="D322" i="9" l="1"/>
  <c r="C322" i="9"/>
  <c r="A322" i="9"/>
  <c r="B323" i="9"/>
  <c r="F322" i="9"/>
  <c r="G322" i="9"/>
  <c r="E322" i="9"/>
  <c r="E317" i="8"/>
  <c r="G317" i="8"/>
  <c r="C317" i="8"/>
  <c r="D317" i="8"/>
  <c r="F317" i="8"/>
  <c r="A317" i="8"/>
  <c r="B318" i="8"/>
  <c r="B324" i="9" l="1"/>
  <c r="G323" i="9"/>
  <c r="F323" i="9"/>
  <c r="E323" i="9"/>
  <c r="D323" i="9"/>
  <c r="C323" i="9"/>
  <c r="A323" i="9"/>
  <c r="C318" i="8"/>
  <c r="A318" i="8"/>
  <c r="D318" i="8"/>
  <c r="G318" i="8"/>
  <c r="E318" i="8"/>
  <c r="F318" i="8"/>
  <c r="B319" i="8"/>
  <c r="A324" i="9" l="1"/>
  <c r="B325" i="9"/>
  <c r="G324" i="9"/>
  <c r="F324" i="9"/>
  <c r="D324" i="9"/>
  <c r="E324" i="9"/>
  <c r="C324" i="9"/>
  <c r="C319" i="8"/>
  <c r="E319" i="8"/>
  <c r="A319" i="8"/>
  <c r="B320" i="8"/>
  <c r="F319" i="8"/>
  <c r="G319" i="8"/>
  <c r="D319" i="8"/>
  <c r="G325" i="9" l="1"/>
  <c r="F325" i="9"/>
  <c r="E325" i="9"/>
  <c r="D325" i="9"/>
  <c r="C325" i="9"/>
  <c r="A325" i="9"/>
  <c r="B326" i="9"/>
  <c r="A320" i="8"/>
  <c r="C320" i="8"/>
  <c r="E320" i="8"/>
  <c r="B321" i="8"/>
  <c r="D320" i="8"/>
  <c r="F320" i="8"/>
  <c r="G320" i="8"/>
  <c r="B327" i="9" l="1"/>
  <c r="G326" i="9"/>
  <c r="F326" i="9"/>
  <c r="E326" i="9"/>
  <c r="D326" i="9"/>
  <c r="C326" i="9"/>
  <c r="A326" i="9"/>
  <c r="A321" i="8"/>
  <c r="C321" i="8"/>
  <c r="F321" i="8"/>
  <c r="E321" i="8"/>
  <c r="G321" i="8"/>
  <c r="D321" i="8"/>
  <c r="B322" i="8"/>
  <c r="E327" i="9" l="1"/>
  <c r="D327" i="9"/>
  <c r="C327" i="9"/>
  <c r="A327" i="9"/>
  <c r="B328" i="9"/>
  <c r="G327" i="9"/>
  <c r="F327" i="9"/>
  <c r="F322" i="8"/>
  <c r="D322" i="8"/>
  <c r="G322" i="8"/>
  <c r="A322" i="8"/>
  <c r="C322" i="8"/>
  <c r="E322" i="8"/>
  <c r="B323" i="8"/>
  <c r="B329" i="9" l="1"/>
  <c r="G328" i="9"/>
  <c r="F328" i="9"/>
  <c r="E328" i="9"/>
  <c r="D328" i="9"/>
  <c r="C328" i="9"/>
  <c r="A328" i="9"/>
  <c r="A323" i="8"/>
  <c r="D323" i="8"/>
  <c r="E323" i="8"/>
  <c r="C323" i="8"/>
  <c r="F323" i="8"/>
  <c r="G323" i="8"/>
  <c r="B324" i="8"/>
  <c r="C329" i="9" l="1"/>
  <c r="A329" i="9"/>
  <c r="B330" i="9"/>
  <c r="G329" i="9"/>
  <c r="E329" i="9"/>
  <c r="F329" i="9"/>
  <c r="D329" i="9"/>
  <c r="D324" i="8"/>
  <c r="F324" i="8"/>
  <c r="B325" i="8"/>
  <c r="G324" i="8"/>
  <c r="A324" i="8"/>
  <c r="C324" i="8"/>
  <c r="E324" i="8"/>
  <c r="G330" i="9" l="1"/>
  <c r="F330" i="9"/>
  <c r="E330" i="9"/>
  <c r="D330" i="9"/>
  <c r="C330" i="9"/>
  <c r="A330" i="9"/>
  <c r="B331" i="9"/>
  <c r="B326" i="8"/>
  <c r="C325" i="8"/>
  <c r="F325" i="8"/>
  <c r="A325" i="8"/>
  <c r="D325" i="8"/>
  <c r="E325" i="8"/>
  <c r="G325" i="8"/>
  <c r="A331" i="9" l="1"/>
  <c r="B332" i="9"/>
  <c r="G331" i="9"/>
  <c r="F331" i="9"/>
  <c r="E331" i="9"/>
  <c r="C331" i="9"/>
  <c r="D331" i="9"/>
  <c r="D326" i="8"/>
  <c r="G326" i="8"/>
  <c r="B327" i="8"/>
  <c r="C326" i="8"/>
  <c r="E326" i="8"/>
  <c r="F326" i="8"/>
  <c r="A326" i="8"/>
  <c r="F332" i="9" l="1"/>
  <c r="E332" i="9"/>
  <c r="D332" i="9"/>
  <c r="C332" i="9"/>
  <c r="A332" i="9"/>
  <c r="B333" i="9"/>
  <c r="G332" i="9"/>
  <c r="G327" i="8"/>
  <c r="B328" i="8"/>
  <c r="D327" i="8"/>
  <c r="A327" i="8"/>
  <c r="E327" i="8"/>
  <c r="F327" i="8"/>
  <c r="C327" i="8"/>
  <c r="B334" i="9" l="1"/>
  <c r="G333" i="9"/>
  <c r="F333" i="9"/>
  <c r="E333" i="9"/>
  <c r="D333" i="9"/>
  <c r="C333" i="9"/>
  <c r="A333" i="9"/>
  <c r="E328" i="8"/>
  <c r="A328" i="8"/>
  <c r="C328" i="8"/>
  <c r="B329" i="8"/>
  <c r="D328" i="8"/>
  <c r="F328" i="8"/>
  <c r="G328" i="8"/>
  <c r="D334" i="9" l="1"/>
  <c r="C334" i="9"/>
  <c r="A334" i="9"/>
  <c r="B335" i="9"/>
  <c r="F334" i="9"/>
  <c r="G334" i="9"/>
  <c r="E334" i="9"/>
  <c r="E329" i="8"/>
  <c r="G329" i="8"/>
  <c r="C329" i="8"/>
  <c r="F329" i="8"/>
  <c r="D329" i="8"/>
  <c r="B330" i="8"/>
  <c r="A329" i="8"/>
  <c r="B336" i="9" l="1"/>
  <c r="G335" i="9"/>
  <c r="F335" i="9"/>
  <c r="E335" i="9"/>
  <c r="D335" i="9"/>
  <c r="C335" i="9"/>
  <c r="A335" i="9"/>
  <c r="C330" i="8"/>
  <c r="D330" i="8"/>
  <c r="A330" i="8"/>
  <c r="F330" i="8"/>
  <c r="G330" i="8"/>
  <c r="E330" i="8"/>
  <c r="B331" i="8"/>
  <c r="A336" i="9" l="1"/>
  <c r="B337" i="9"/>
  <c r="G336" i="9"/>
  <c r="F336" i="9"/>
  <c r="D336" i="9"/>
  <c r="E336" i="9"/>
  <c r="C336" i="9"/>
  <c r="C331" i="8"/>
  <c r="E331" i="8"/>
  <c r="F331" i="8"/>
  <c r="B332" i="8"/>
  <c r="A331" i="8"/>
  <c r="D331" i="8"/>
  <c r="G331" i="8"/>
  <c r="G337" i="9" l="1"/>
  <c r="F337" i="9"/>
  <c r="E337" i="9"/>
  <c r="D337" i="9"/>
  <c r="C337" i="9"/>
  <c r="A337" i="9"/>
  <c r="B338" i="9"/>
  <c r="A332" i="8"/>
  <c r="E332" i="8"/>
  <c r="D332" i="8"/>
  <c r="F332" i="8"/>
  <c r="G332" i="8"/>
  <c r="B333" i="8"/>
  <c r="C332" i="8"/>
  <c r="B339" i="9" l="1"/>
  <c r="G338" i="9"/>
  <c r="F338" i="9"/>
  <c r="E338" i="9"/>
  <c r="D338" i="9"/>
  <c r="C338" i="9"/>
  <c r="A338" i="9"/>
  <c r="A333" i="8"/>
  <c r="C333" i="8"/>
  <c r="F333" i="8"/>
  <c r="B334" i="8"/>
  <c r="E333" i="8"/>
  <c r="G333" i="8"/>
  <c r="D333" i="8"/>
  <c r="E339" i="9" l="1"/>
  <c r="D339" i="9"/>
  <c r="C339" i="9"/>
  <c r="A339" i="9"/>
  <c r="B340" i="9"/>
  <c r="G339" i="9"/>
  <c r="F339" i="9"/>
  <c r="F334" i="8"/>
  <c r="A334" i="8"/>
  <c r="C334" i="8"/>
  <c r="G334" i="8"/>
  <c r="E334" i="8"/>
  <c r="B335" i="8"/>
  <c r="D334" i="8"/>
  <c r="B341" i="9" l="1"/>
  <c r="G340" i="9"/>
  <c r="F340" i="9"/>
  <c r="E340" i="9"/>
  <c r="D340" i="9"/>
  <c r="C340" i="9"/>
  <c r="A340" i="9"/>
  <c r="A335" i="8"/>
  <c r="D335" i="8"/>
  <c r="B336" i="8"/>
  <c r="E335" i="8"/>
  <c r="F335" i="8"/>
  <c r="G335" i="8"/>
  <c r="C335" i="8"/>
  <c r="C341" i="9" l="1"/>
  <c r="A341" i="9"/>
  <c r="B342" i="9"/>
  <c r="G341" i="9"/>
  <c r="E341" i="9"/>
  <c r="F341" i="9"/>
  <c r="D341" i="9"/>
  <c r="D336" i="8"/>
  <c r="F336" i="8"/>
  <c r="B337" i="8"/>
  <c r="E336" i="8"/>
  <c r="A336" i="8"/>
  <c r="G336" i="8"/>
  <c r="C336" i="8"/>
  <c r="G342" i="9" l="1"/>
  <c r="F342" i="9"/>
  <c r="E342" i="9"/>
  <c r="D342" i="9"/>
  <c r="C342" i="9"/>
  <c r="A342" i="9"/>
  <c r="B343" i="9"/>
  <c r="B338" i="8"/>
  <c r="C337" i="8"/>
  <c r="D337" i="8"/>
  <c r="A337" i="8"/>
  <c r="E337" i="8"/>
  <c r="G337" i="8"/>
  <c r="F337" i="8"/>
  <c r="A343" i="9" l="1"/>
  <c r="B344" i="9"/>
  <c r="G343" i="9"/>
  <c r="F343" i="9"/>
  <c r="E343" i="9"/>
  <c r="C343" i="9"/>
  <c r="D343" i="9"/>
  <c r="D338" i="8"/>
  <c r="G338" i="8"/>
  <c r="E338" i="8"/>
  <c r="C338" i="8"/>
  <c r="F338" i="8"/>
  <c r="B339" i="8"/>
  <c r="A338" i="8"/>
  <c r="F344" i="9" l="1"/>
  <c r="E344" i="9"/>
  <c r="D344" i="9"/>
  <c r="C344" i="9"/>
  <c r="A344" i="9"/>
  <c r="B345" i="9"/>
  <c r="G344" i="9"/>
  <c r="G339" i="8"/>
  <c r="B340" i="8"/>
  <c r="A339" i="8"/>
  <c r="D339" i="8"/>
  <c r="C339" i="8"/>
  <c r="F339" i="8"/>
  <c r="E339" i="8"/>
  <c r="B346" i="9" l="1"/>
  <c r="G345" i="9"/>
  <c r="F345" i="9"/>
  <c r="E345" i="9"/>
  <c r="D345" i="9"/>
  <c r="C345" i="9"/>
  <c r="A345" i="9"/>
  <c r="E340" i="8"/>
  <c r="G340" i="8"/>
  <c r="B341" i="8"/>
  <c r="C340" i="8"/>
  <c r="A340" i="8"/>
  <c r="F340" i="8"/>
  <c r="D340" i="8"/>
  <c r="D346" i="9" l="1"/>
  <c r="C346" i="9"/>
  <c r="A346" i="9"/>
  <c r="B347" i="9"/>
  <c r="F346" i="9"/>
  <c r="G346" i="9"/>
  <c r="E346" i="9"/>
  <c r="E341" i="8"/>
  <c r="G341" i="8"/>
  <c r="F341" i="8"/>
  <c r="D341" i="8"/>
  <c r="B342" i="8"/>
  <c r="C341" i="8"/>
  <c r="A341" i="8"/>
  <c r="B348" i="9" l="1"/>
  <c r="G347" i="9"/>
  <c r="F347" i="9"/>
  <c r="E347" i="9"/>
  <c r="D347" i="9"/>
  <c r="C347" i="9"/>
  <c r="A347" i="9"/>
  <c r="C342" i="8"/>
  <c r="B343" i="8"/>
  <c r="A342" i="8"/>
  <c r="D342" i="8"/>
  <c r="F342" i="8"/>
  <c r="G342" i="8"/>
  <c r="E342" i="8"/>
  <c r="A348" i="9" l="1"/>
  <c r="B349" i="9"/>
  <c r="G348" i="9"/>
  <c r="F348" i="9"/>
  <c r="D348" i="9"/>
  <c r="E348" i="9"/>
  <c r="C348" i="9"/>
  <c r="C343" i="8"/>
  <c r="E343" i="8"/>
  <c r="A343" i="8"/>
  <c r="D343" i="8"/>
  <c r="B344" i="8"/>
  <c r="F343" i="8"/>
  <c r="G343" i="8"/>
  <c r="G349" i="9" l="1"/>
  <c r="F349" i="9"/>
  <c r="E349" i="9"/>
  <c r="D349" i="9"/>
  <c r="C349" i="9"/>
  <c r="A349" i="9"/>
  <c r="B350" i="9"/>
  <c r="A344" i="8"/>
  <c r="E344" i="8"/>
  <c r="F344" i="8"/>
  <c r="G344" i="8"/>
  <c r="B345" i="8"/>
  <c r="C344" i="8"/>
  <c r="D344" i="8"/>
  <c r="B351" i="9" l="1"/>
  <c r="G350" i="9"/>
  <c r="F350" i="9"/>
  <c r="E350" i="9"/>
  <c r="D350" i="9"/>
  <c r="C350" i="9"/>
  <c r="A350" i="9"/>
  <c r="A345" i="8"/>
  <c r="C345" i="8"/>
  <c r="F345" i="8"/>
  <c r="D345" i="8"/>
  <c r="G345" i="8"/>
  <c r="B346" i="8"/>
  <c r="E345" i="8"/>
  <c r="E351" i="9" l="1"/>
  <c r="D351" i="9"/>
  <c r="C351" i="9"/>
  <c r="A351" i="9"/>
  <c r="B352" i="9"/>
  <c r="G351" i="9"/>
  <c r="F351" i="9"/>
  <c r="F346" i="8"/>
  <c r="C346" i="8"/>
  <c r="D346" i="8"/>
  <c r="A346" i="8"/>
  <c r="E346" i="8"/>
  <c r="G346" i="8"/>
  <c r="B347" i="8"/>
  <c r="B353" i="9" l="1"/>
  <c r="G352" i="9"/>
  <c r="F352" i="9"/>
  <c r="E352" i="9"/>
  <c r="D352" i="9"/>
  <c r="C352" i="9"/>
  <c r="A352" i="9"/>
  <c r="A347" i="8"/>
  <c r="D347" i="8"/>
  <c r="F347" i="8"/>
  <c r="E347" i="8"/>
  <c r="G347" i="8"/>
  <c r="B348" i="8"/>
  <c r="C347" i="8"/>
  <c r="C353" i="9" l="1"/>
  <c r="A353" i="9"/>
  <c r="B354" i="9"/>
  <c r="G353" i="9"/>
  <c r="E353" i="9"/>
  <c r="F353" i="9"/>
  <c r="D353" i="9"/>
  <c r="D348" i="8"/>
  <c r="F348" i="8"/>
  <c r="B349" i="8"/>
  <c r="A348" i="8"/>
  <c r="E348" i="8"/>
  <c r="C348" i="8"/>
  <c r="G348" i="8"/>
  <c r="G354" i="9" l="1"/>
  <c r="F354" i="9"/>
  <c r="E354" i="9"/>
  <c r="D354" i="9"/>
  <c r="C354" i="9"/>
  <c r="A354" i="9"/>
  <c r="B355" i="9"/>
  <c r="B350" i="8"/>
  <c r="G349" i="8"/>
  <c r="D349" i="8"/>
  <c r="A349" i="8"/>
  <c r="C349" i="8"/>
  <c r="E349" i="8"/>
  <c r="F349" i="8"/>
  <c r="A355" i="9" l="1"/>
  <c r="B356" i="9"/>
  <c r="G355" i="9"/>
  <c r="F355" i="9"/>
  <c r="E355" i="9"/>
  <c r="C355" i="9"/>
  <c r="D355" i="9"/>
  <c r="D350" i="8"/>
  <c r="G350" i="8"/>
  <c r="C350" i="8"/>
  <c r="F350" i="8"/>
  <c r="B351" i="8"/>
  <c r="A350" i="8"/>
  <c r="E350" i="8"/>
  <c r="G356" i="9" l="1"/>
  <c r="C356" i="9"/>
  <c r="F356" i="9"/>
  <c r="E356" i="9"/>
  <c r="D356" i="9"/>
  <c r="A356" i="9"/>
  <c r="B357" i="9"/>
  <c r="G351" i="8"/>
  <c r="B352" i="8"/>
  <c r="A351" i="8"/>
  <c r="C351" i="8"/>
  <c r="D351" i="8"/>
  <c r="F351" i="8"/>
  <c r="E351" i="8"/>
  <c r="A357" i="9" l="1"/>
  <c r="B358" i="9"/>
  <c r="G357" i="9"/>
  <c r="F357" i="9"/>
  <c r="E357" i="9"/>
  <c r="C357" i="9"/>
  <c r="D357" i="9"/>
  <c r="E352" i="8"/>
  <c r="C352" i="8"/>
  <c r="F352" i="8"/>
  <c r="B353" i="8"/>
  <c r="D352" i="8"/>
  <c r="A352" i="8"/>
  <c r="G352" i="8"/>
  <c r="E358" i="9" l="1"/>
  <c r="D358" i="9"/>
  <c r="A358" i="9"/>
  <c r="B359" i="9"/>
  <c r="G358" i="9"/>
  <c r="F358" i="9"/>
  <c r="C358" i="9"/>
  <c r="E353" i="8"/>
  <c r="G353" i="8"/>
  <c r="F353" i="8"/>
  <c r="B354" i="8"/>
  <c r="C353" i="8"/>
  <c r="D353" i="8"/>
  <c r="A353" i="8"/>
  <c r="B360" i="9" l="1"/>
  <c r="F359" i="9"/>
  <c r="A359" i="9"/>
  <c r="G359" i="9"/>
  <c r="D359" i="9"/>
  <c r="E359" i="9"/>
  <c r="C359" i="9"/>
  <c r="C354" i="8"/>
  <c r="E354" i="8"/>
  <c r="G354" i="8"/>
  <c r="A354" i="8"/>
  <c r="D354" i="8"/>
  <c r="B355" i="8"/>
  <c r="F354" i="8"/>
  <c r="C360" i="9" l="1"/>
  <c r="B361" i="9"/>
  <c r="G360" i="9"/>
  <c r="F360" i="9"/>
  <c r="E360" i="9"/>
  <c r="D360" i="9"/>
  <c r="A360" i="9"/>
  <c r="C355" i="8"/>
  <c r="E355" i="8"/>
  <c r="D355" i="8"/>
  <c r="F355" i="8"/>
  <c r="A355" i="8"/>
  <c r="G355" i="8"/>
  <c r="B356" i="8"/>
  <c r="G361" i="9" l="1"/>
  <c r="F361" i="9"/>
  <c r="D361" i="9"/>
  <c r="C361" i="9"/>
  <c r="A361" i="9"/>
  <c r="B362" i="9"/>
  <c r="E361" i="9"/>
  <c r="A356" i="8"/>
  <c r="F356" i="8"/>
  <c r="B357" i="8"/>
  <c r="E356" i="8"/>
  <c r="G356" i="8"/>
  <c r="C356" i="8"/>
  <c r="D356" i="8"/>
  <c r="A362" i="9" l="1"/>
  <c r="B363" i="9"/>
  <c r="G362" i="9"/>
  <c r="F362" i="9"/>
  <c r="E362" i="9"/>
  <c r="D362" i="9"/>
  <c r="C362" i="9"/>
  <c r="A357" i="8"/>
  <c r="C357" i="8"/>
  <c r="F357" i="8"/>
  <c r="G357" i="8"/>
  <c r="D357" i="8"/>
  <c r="E357" i="8"/>
  <c r="B358" i="8"/>
  <c r="F363" i="9" l="1"/>
  <c r="E363" i="9"/>
  <c r="D363" i="9"/>
  <c r="B364" i="9"/>
  <c r="G363" i="9"/>
  <c r="C363" i="9"/>
  <c r="A363" i="9"/>
  <c r="F358" i="8"/>
  <c r="B359" i="8"/>
  <c r="D358" i="8"/>
  <c r="C358" i="8"/>
  <c r="A358" i="8"/>
  <c r="E358" i="8"/>
  <c r="G358" i="8"/>
  <c r="B365" i="9" l="1"/>
  <c r="G364" i="9"/>
  <c r="F364" i="9"/>
  <c r="E364" i="9"/>
  <c r="D364" i="9"/>
  <c r="C364" i="9"/>
  <c r="A364" i="9"/>
  <c r="A359" i="8"/>
  <c r="D359" i="8"/>
  <c r="E359" i="8"/>
  <c r="G359" i="8"/>
  <c r="B360" i="8"/>
  <c r="C359" i="8"/>
  <c r="F359" i="8"/>
  <c r="D365" i="9" l="1"/>
  <c r="C365" i="9"/>
  <c r="B366" i="9"/>
  <c r="A365" i="9"/>
  <c r="F365" i="9"/>
  <c r="G365" i="9"/>
  <c r="E365" i="9"/>
  <c r="D360" i="8"/>
  <c r="F360" i="8"/>
  <c r="B361" i="8"/>
  <c r="A360" i="8"/>
  <c r="C360" i="8"/>
  <c r="E360" i="8"/>
  <c r="G360" i="8"/>
  <c r="B367" i="9" l="1"/>
  <c r="G366" i="9"/>
  <c r="F366" i="9"/>
  <c r="E366" i="9"/>
  <c r="D366" i="9"/>
  <c r="C366" i="9"/>
  <c r="A366" i="9"/>
  <c r="B362" i="8"/>
  <c r="D361" i="8"/>
  <c r="F361" i="8"/>
  <c r="E361" i="8"/>
  <c r="A361" i="8"/>
  <c r="C361" i="8"/>
  <c r="G361" i="8"/>
  <c r="A367" i="9" l="1"/>
  <c r="B368" i="9"/>
  <c r="G367" i="9"/>
  <c r="F367" i="9"/>
  <c r="E367" i="9"/>
  <c r="D367" i="9"/>
  <c r="C367" i="9"/>
  <c r="D362" i="8"/>
  <c r="G362" i="8"/>
  <c r="C362" i="8"/>
  <c r="B363" i="8"/>
  <c r="A362" i="8"/>
  <c r="E362" i="8"/>
  <c r="F362" i="8"/>
  <c r="G368" i="9" l="1"/>
  <c r="F368" i="9"/>
  <c r="E368" i="9"/>
  <c r="D368" i="9"/>
  <c r="C368" i="9"/>
  <c r="A368" i="9"/>
  <c r="B369" i="9"/>
  <c r="G363" i="8"/>
  <c r="B364" i="8"/>
  <c r="E363" i="8"/>
  <c r="A363" i="8"/>
  <c r="C363" i="8"/>
  <c r="D363" i="8"/>
  <c r="F363" i="8"/>
  <c r="B370" i="9" l="1"/>
  <c r="G369" i="9"/>
  <c r="F369" i="9"/>
  <c r="E369" i="9"/>
  <c r="D369" i="9"/>
  <c r="C369" i="9"/>
  <c r="A369" i="9"/>
  <c r="E364" i="8"/>
  <c r="A364" i="8"/>
  <c r="F364" i="8"/>
  <c r="G364" i="8"/>
  <c r="C364" i="8"/>
  <c r="D364" i="8"/>
  <c r="B365" i="8"/>
  <c r="E370" i="9" l="1"/>
  <c r="D370" i="9"/>
  <c r="C370" i="9"/>
  <c r="A370" i="9"/>
  <c r="B371" i="9"/>
  <c r="G370" i="9"/>
  <c r="F370" i="9"/>
  <c r="E365" i="8"/>
  <c r="G365" i="8"/>
  <c r="F365" i="8"/>
  <c r="B366" i="8"/>
  <c r="A365" i="8"/>
  <c r="C365" i="8"/>
  <c r="D365" i="8"/>
  <c r="B372" i="9" l="1"/>
  <c r="G371" i="9"/>
  <c r="F371" i="9"/>
  <c r="E371" i="9"/>
  <c r="D371" i="9"/>
  <c r="C371" i="9"/>
  <c r="A371" i="9"/>
  <c r="C366" i="8"/>
  <c r="A366" i="8"/>
  <c r="D366" i="8"/>
  <c r="G366" i="8"/>
  <c r="E366" i="8"/>
  <c r="F366" i="8"/>
  <c r="B367" i="8"/>
  <c r="C372" i="9" l="1"/>
  <c r="A372" i="9"/>
  <c r="B373" i="9"/>
  <c r="G372" i="9"/>
  <c r="F372" i="9"/>
  <c r="E372" i="9"/>
  <c r="D372" i="9"/>
  <c r="C367" i="8"/>
  <c r="E367" i="8"/>
  <c r="F367" i="8"/>
  <c r="D367" i="8"/>
  <c r="B368" i="8"/>
  <c r="A367" i="8"/>
  <c r="G367" i="8"/>
  <c r="G373" i="9" l="1"/>
  <c r="F373" i="9"/>
  <c r="E373" i="9"/>
  <c r="D373" i="9"/>
  <c r="C373" i="9"/>
  <c r="A373" i="9"/>
  <c r="B374" i="9"/>
  <c r="A368" i="8"/>
  <c r="C368" i="8"/>
  <c r="E368" i="8"/>
  <c r="B369" i="8"/>
  <c r="G368" i="8"/>
  <c r="D368" i="8"/>
  <c r="F368" i="8"/>
  <c r="A374" i="9" l="1"/>
  <c r="B375" i="9"/>
  <c r="G374" i="9"/>
  <c r="F374" i="9"/>
  <c r="E374" i="9"/>
  <c r="D374" i="9"/>
  <c r="C374" i="9"/>
  <c r="A369" i="8"/>
  <c r="C369" i="8"/>
  <c r="F369" i="8"/>
  <c r="D369" i="8"/>
  <c r="E369" i="8"/>
  <c r="G369" i="8"/>
  <c r="B370" i="8"/>
  <c r="F375" i="9" l="1"/>
  <c r="E375" i="9"/>
  <c r="D375" i="9"/>
  <c r="C375" i="9"/>
  <c r="A375" i="9"/>
  <c r="B376" i="9"/>
  <c r="G375" i="9"/>
  <c r="F370" i="8"/>
  <c r="D370" i="8"/>
  <c r="G370" i="8"/>
  <c r="E370" i="8"/>
  <c r="C370" i="8"/>
  <c r="B371" i="8"/>
  <c r="A370" i="8"/>
  <c r="B377" i="9" l="1"/>
  <c r="G376" i="9"/>
  <c r="F376" i="9"/>
  <c r="E376" i="9"/>
  <c r="D376" i="9"/>
  <c r="C376" i="9"/>
  <c r="A376" i="9"/>
  <c r="A371" i="8"/>
  <c r="D371" i="8"/>
  <c r="E371" i="8"/>
  <c r="B372" i="8"/>
  <c r="C371" i="8"/>
  <c r="F371" i="8"/>
  <c r="G371" i="8"/>
  <c r="D377" i="9" l="1"/>
  <c r="C377" i="9"/>
  <c r="A377" i="9"/>
  <c r="B378" i="9"/>
  <c r="G377" i="9"/>
  <c r="F377" i="9"/>
  <c r="E377" i="9"/>
  <c r="D372" i="8"/>
  <c r="F372" i="8"/>
  <c r="B373" i="8"/>
  <c r="G372" i="8"/>
  <c r="A372" i="8"/>
  <c r="C372" i="8"/>
  <c r="E372" i="8"/>
  <c r="B379" i="9" l="1"/>
  <c r="G378" i="9"/>
  <c r="F378" i="9"/>
  <c r="E378" i="9"/>
  <c r="D378" i="9"/>
  <c r="C378" i="9"/>
  <c r="A378" i="9"/>
  <c r="B374" i="8"/>
  <c r="C373" i="8"/>
  <c r="F373" i="8"/>
  <c r="G373" i="8"/>
  <c r="D373" i="8"/>
  <c r="E373" i="8"/>
  <c r="A373" i="8"/>
  <c r="A379" i="9" l="1"/>
  <c r="B380" i="9"/>
  <c r="G379" i="9"/>
  <c r="F379" i="9"/>
  <c r="E379" i="9"/>
  <c r="D379" i="9"/>
  <c r="C379" i="9"/>
  <c r="D374" i="8"/>
  <c r="G374" i="8"/>
  <c r="B375" i="8"/>
  <c r="A374" i="8"/>
  <c r="F374" i="8"/>
  <c r="C374" i="8"/>
  <c r="E374" i="8"/>
  <c r="G380" i="9" l="1"/>
  <c r="F380" i="9"/>
  <c r="E380" i="9"/>
  <c r="D380" i="9"/>
  <c r="C380" i="9"/>
  <c r="A380" i="9"/>
  <c r="B381" i="9"/>
  <c r="G375" i="8"/>
  <c r="B376" i="8"/>
  <c r="D375" i="8"/>
  <c r="A375" i="8"/>
  <c r="C375" i="8"/>
  <c r="E375" i="8"/>
  <c r="F375" i="8"/>
  <c r="B382" i="9" l="1"/>
  <c r="G381" i="9"/>
  <c r="F381" i="9"/>
  <c r="E381" i="9"/>
  <c r="D381" i="9"/>
  <c r="C381" i="9"/>
  <c r="A381" i="9"/>
  <c r="E376" i="8"/>
  <c r="A376" i="8"/>
  <c r="G376" i="8"/>
  <c r="D376" i="8"/>
  <c r="F376" i="8"/>
  <c r="C376" i="8"/>
  <c r="B377" i="8"/>
  <c r="E382" i="9" l="1"/>
  <c r="D382" i="9"/>
  <c r="C382" i="9"/>
  <c r="A382" i="9"/>
  <c r="B383" i="9"/>
  <c r="G382" i="9"/>
  <c r="F382" i="9"/>
  <c r="E377" i="8"/>
  <c r="G377" i="8"/>
  <c r="C377" i="8"/>
  <c r="F377" i="8"/>
  <c r="B378" i="8"/>
  <c r="A377" i="8"/>
  <c r="D377" i="8"/>
  <c r="B384" i="9" l="1"/>
  <c r="G383" i="9"/>
  <c r="F383" i="9"/>
  <c r="E383" i="9"/>
  <c r="D383" i="9"/>
  <c r="C383" i="9"/>
  <c r="A383" i="9"/>
  <c r="C378" i="8"/>
  <c r="D378" i="8"/>
  <c r="E378" i="8"/>
  <c r="F378" i="8"/>
  <c r="G378" i="8"/>
  <c r="B379" i="8"/>
  <c r="A378" i="8"/>
  <c r="C384" i="9" l="1"/>
  <c r="A384" i="9"/>
  <c r="B385" i="9"/>
  <c r="G384" i="9"/>
  <c r="F384" i="9"/>
  <c r="E384" i="9"/>
  <c r="D384" i="9"/>
  <c r="C379" i="8"/>
  <c r="E379" i="8"/>
  <c r="F379" i="8"/>
  <c r="B380" i="8"/>
  <c r="G379" i="8"/>
  <c r="D379" i="8"/>
  <c r="A379" i="8"/>
  <c r="G385" i="9" l="1"/>
  <c r="F385" i="9"/>
  <c r="E385" i="9"/>
  <c r="D385" i="9"/>
  <c r="C385" i="9"/>
  <c r="A385" i="9"/>
  <c r="B386" i="9"/>
  <c r="A380" i="8"/>
  <c r="E380" i="8"/>
  <c r="B381" i="8"/>
  <c r="C380" i="8"/>
  <c r="D380" i="8"/>
  <c r="F380" i="8"/>
  <c r="G380" i="8"/>
  <c r="A386" i="9" l="1"/>
  <c r="B387" i="9"/>
  <c r="G386" i="9"/>
  <c r="F386" i="9"/>
  <c r="E386" i="9"/>
  <c r="C386" i="9"/>
  <c r="D386" i="9"/>
  <c r="A381" i="8"/>
  <c r="C381" i="8"/>
  <c r="F381" i="8"/>
  <c r="D381" i="8"/>
  <c r="E381" i="8"/>
  <c r="G381" i="8"/>
  <c r="B382" i="8"/>
  <c r="F387" i="9" l="1"/>
  <c r="E387" i="9"/>
  <c r="D387" i="9"/>
  <c r="C387" i="9"/>
  <c r="A387" i="9"/>
  <c r="B388" i="9"/>
  <c r="G387" i="9"/>
  <c r="F382" i="8"/>
  <c r="A382" i="8"/>
  <c r="C382" i="8"/>
  <c r="G382" i="8"/>
  <c r="B383" i="8"/>
  <c r="D382" i="8"/>
  <c r="E382" i="8"/>
  <c r="B389" i="9" l="1"/>
  <c r="G388" i="9"/>
  <c r="F388" i="9"/>
  <c r="E388" i="9"/>
  <c r="D388" i="9"/>
  <c r="C388" i="9"/>
  <c r="A388" i="9"/>
  <c r="A383" i="8"/>
  <c r="D383" i="8"/>
  <c r="B384" i="8"/>
  <c r="C383" i="8"/>
  <c r="E383" i="8"/>
  <c r="F383" i="8"/>
  <c r="G383" i="8"/>
  <c r="D389" i="9" l="1"/>
  <c r="C389" i="9"/>
  <c r="A389" i="9"/>
  <c r="B390" i="9"/>
  <c r="G389" i="9"/>
  <c r="F389" i="9"/>
  <c r="E389" i="9"/>
  <c r="D384" i="8"/>
  <c r="F384" i="8"/>
  <c r="B385" i="8"/>
  <c r="E384" i="8"/>
  <c r="A384" i="8"/>
  <c r="C384" i="8"/>
  <c r="G384" i="8"/>
  <c r="B391" i="9" l="1"/>
  <c r="G390" i="9"/>
  <c r="F390" i="9"/>
  <c r="E390" i="9"/>
  <c r="D390" i="9"/>
  <c r="C390" i="9"/>
  <c r="A390" i="9"/>
  <c r="B386" i="8"/>
  <c r="C385" i="8"/>
  <c r="G385" i="8"/>
  <c r="A385" i="8"/>
  <c r="E385" i="8"/>
  <c r="F385" i="8"/>
  <c r="D385" i="8"/>
  <c r="A391" i="9" l="1"/>
  <c r="B392" i="9"/>
  <c r="G391" i="9"/>
  <c r="F391" i="9"/>
  <c r="D391" i="9"/>
  <c r="E391" i="9"/>
  <c r="C391" i="9"/>
  <c r="D386" i="8"/>
  <c r="G386" i="8"/>
  <c r="E386" i="8"/>
  <c r="A386" i="8"/>
  <c r="C386" i="8"/>
  <c r="F386" i="8"/>
  <c r="B387" i="8"/>
  <c r="G392" i="9" l="1"/>
  <c r="F392" i="9"/>
  <c r="E392" i="9"/>
  <c r="D392" i="9"/>
  <c r="C392" i="9"/>
  <c r="A392" i="9"/>
  <c r="B393" i="9"/>
  <c r="G387" i="8"/>
  <c r="B388" i="8"/>
  <c r="A387" i="8"/>
  <c r="D387" i="8"/>
  <c r="C387" i="8"/>
  <c r="E387" i="8"/>
  <c r="F387" i="8"/>
  <c r="B394" i="9" l="1"/>
  <c r="G393" i="9"/>
  <c r="F393" i="9"/>
  <c r="E393" i="9"/>
  <c r="D393" i="9"/>
  <c r="C393" i="9"/>
  <c r="A393" i="9"/>
  <c r="E388" i="8"/>
  <c r="G388" i="8"/>
  <c r="B389" i="8"/>
  <c r="A388" i="8"/>
  <c r="D388" i="8"/>
  <c r="F388" i="8"/>
  <c r="C388" i="8"/>
  <c r="E394" i="9" l="1"/>
  <c r="D394" i="9"/>
  <c r="C394" i="9"/>
  <c r="A394" i="9"/>
  <c r="B395" i="9"/>
  <c r="G394" i="9"/>
  <c r="F394" i="9"/>
  <c r="E389" i="8"/>
  <c r="G389" i="8"/>
  <c r="F389" i="8"/>
  <c r="A389" i="8"/>
  <c r="B390" i="8"/>
  <c r="C389" i="8"/>
  <c r="D389" i="8"/>
  <c r="B396" i="9" l="1"/>
  <c r="G395" i="9"/>
  <c r="F395" i="9"/>
  <c r="E395" i="9"/>
  <c r="D395" i="9"/>
  <c r="C395" i="9"/>
  <c r="A395" i="9"/>
  <c r="C390" i="8"/>
  <c r="D390" i="8"/>
  <c r="E390" i="8"/>
  <c r="F390" i="8"/>
  <c r="G390" i="8"/>
  <c r="A390" i="8"/>
  <c r="B391" i="8"/>
  <c r="C396" i="9" l="1"/>
  <c r="A396" i="9"/>
  <c r="B397" i="9"/>
  <c r="G396" i="9"/>
  <c r="E396" i="9"/>
  <c r="F396" i="9"/>
  <c r="D396" i="9"/>
  <c r="C391" i="8"/>
  <c r="E391" i="8"/>
  <c r="A391" i="8"/>
  <c r="D391" i="8"/>
  <c r="B392" i="8"/>
  <c r="F391" i="8"/>
  <c r="G391" i="8"/>
  <c r="G397" i="9" l="1"/>
  <c r="F397" i="9"/>
  <c r="E397" i="9"/>
  <c r="D397" i="9"/>
  <c r="C397" i="9"/>
  <c r="A397" i="9"/>
  <c r="B398" i="9"/>
  <c r="A392" i="8"/>
  <c r="C392" i="8"/>
  <c r="B393" i="8"/>
  <c r="F392" i="8"/>
  <c r="G392" i="8"/>
  <c r="D392" i="8"/>
  <c r="E392" i="8"/>
  <c r="A398" i="9" l="1"/>
  <c r="B399" i="9"/>
  <c r="G398" i="9"/>
  <c r="F398" i="9"/>
  <c r="E398" i="9"/>
  <c r="D398" i="9"/>
  <c r="C398" i="9"/>
  <c r="A393" i="8"/>
  <c r="C393" i="8"/>
  <c r="F393" i="8"/>
  <c r="D393" i="8"/>
  <c r="G393" i="8"/>
  <c r="E393" i="8"/>
  <c r="B394" i="8"/>
  <c r="F399" i="9" l="1"/>
  <c r="E399" i="9"/>
  <c r="D399" i="9"/>
  <c r="C399" i="9"/>
  <c r="A399" i="9"/>
  <c r="B400" i="9"/>
  <c r="G399" i="9"/>
  <c r="F394" i="8"/>
  <c r="C394" i="8"/>
  <c r="B395" i="8"/>
  <c r="A394" i="8"/>
  <c r="E394" i="8"/>
  <c r="G394" i="8"/>
  <c r="D394" i="8"/>
  <c r="B401" i="9" l="1"/>
  <c r="G400" i="9"/>
  <c r="F400" i="9"/>
  <c r="E400" i="9"/>
  <c r="D400" i="9"/>
  <c r="C400" i="9"/>
  <c r="A400" i="9"/>
  <c r="A395" i="8"/>
  <c r="D395" i="8"/>
  <c r="F395" i="8"/>
  <c r="C395" i="8"/>
  <c r="E395" i="8"/>
  <c r="G395" i="8"/>
  <c r="B396" i="8"/>
  <c r="D401" i="9" l="1"/>
  <c r="C401" i="9"/>
  <c r="A401" i="9"/>
  <c r="B402" i="9"/>
  <c r="F401" i="9"/>
  <c r="G401" i="9"/>
  <c r="E401" i="9"/>
  <c r="D396" i="8"/>
  <c r="F396" i="8"/>
  <c r="B397" i="8"/>
  <c r="A396" i="8"/>
  <c r="E396" i="8"/>
  <c r="C396" i="8"/>
  <c r="G396" i="8"/>
  <c r="B403" i="9" l="1"/>
  <c r="G402" i="9"/>
  <c r="F402" i="9"/>
  <c r="E402" i="9"/>
  <c r="D402" i="9"/>
  <c r="C402" i="9"/>
  <c r="A402" i="9"/>
  <c r="B398" i="8"/>
  <c r="G397" i="8"/>
  <c r="A397" i="8"/>
  <c r="C397" i="8"/>
  <c r="E397" i="8"/>
  <c r="F397" i="8"/>
  <c r="D397" i="8"/>
  <c r="A403" i="9" l="1"/>
  <c r="B404" i="9"/>
  <c r="G403" i="9"/>
  <c r="F403" i="9"/>
  <c r="E403" i="9"/>
  <c r="D403" i="9"/>
  <c r="C403" i="9"/>
  <c r="D398" i="8"/>
  <c r="G398" i="8"/>
  <c r="C398" i="8"/>
  <c r="A398" i="8"/>
  <c r="E398" i="8"/>
  <c r="B399" i="8"/>
  <c r="F398" i="8"/>
  <c r="G404" i="9" l="1"/>
  <c r="F404" i="9"/>
  <c r="E404" i="9"/>
  <c r="D404" i="9"/>
  <c r="C404" i="9"/>
  <c r="A404" i="9"/>
  <c r="B405" i="9"/>
  <c r="G399" i="8"/>
  <c r="B400" i="8"/>
  <c r="A399" i="8"/>
  <c r="D399" i="8"/>
  <c r="E399" i="8"/>
  <c r="F399" i="8"/>
  <c r="C399" i="8"/>
  <c r="B406" i="9" l="1"/>
  <c r="G405" i="9"/>
  <c r="F405" i="9"/>
  <c r="E405" i="9"/>
  <c r="D405" i="9"/>
  <c r="C405" i="9"/>
  <c r="A405" i="9"/>
  <c r="E400" i="8"/>
  <c r="C400" i="8"/>
  <c r="F400" i="8"/>
  <c r="B401" i="8"/>
  <c r="A400" i="8"/>
  <c r="G400" i="8"/>
  <c r="D400" i="8"/>
  <c r="E406" i="9" l="1"/>
  <c r="D406" i="9"/>
  <c r="C406" i="9"/>
  <c r="A406" i="9"/>
  <c r="B407" i="9"/>
  <c r="G406" i="9"/>
  <c r="F406" i="9"/>
  <c r="E401" i="8"/>
  <c r="G401" i="8"/>
  <c r="C401" i="8"/>
  <c r="A401" i="8"/>
  <c r="D401" i="8"/>
  <c r="F401" i="8"/>
  <c r="B402" i="8"/>
  <c r="B408" i="9" l="1"/>
  <c r="G407" i="9"/>
  <c r="F407" i="9"/>
  <c r="E407" i="9"/>
  <c r="D407" i="9"/>
  <c r="C407" i="9"/>
  <c r="A407" i="9"/>
  <c r="C402" i="8"/>
  <c r="E402" i="8"/>
  <c r="G402" i="8"/>
  <c r="D402" i="8"/>
  <c r="F402" i="8"/>
  <c r="B403" i="8"/>
  <c r="A402" i="8"/>
  <c r="C408" i="9" l="1"/>
  <c r="A408" i="9"/>
  <c r="B409" i="9"/>
  <c r="G408" i="9"/>
  <c r="F408" i="9"/>
  <c r="E408" i="9"/>
  <c r="D408" i="9"/>
  <c r="C403" i="8"/>
  <c r="E403" i="8"/>
  <c r="D403" i="8"/>
  <c r="A403" i="8"/>
  <c r="G403" i="8"/>
  <c r="B404" i="8"/>
  <c r="F403" i="8"/>
  <c r="G409" i="9" l="1"/>
  <c r="F409" i="9"/>
  <c r="E409" i="9"/>
  <c r="D409" i="9"/>
  <c r="C409" i="9"/>
  <c r="A409" i="9"/>
  <c r="B410" i="9"/>
  <c r="A404" i="8"/>
  <c r="F404" i="8"/>
  <c r="B405" i="8"/>
  <c r="C404" i="8"/>
  <c r="E404" i="8"/>
  <c r="G404" i="8"/>
  <c r="D404" i="8"/>
  <c r="A410" i="9" l="1"/>
  <c r="B411" i="9"/>
  <c r="G410" i="9"/>
  <c r="F410" i="9"/>
  <c r="E410" i="9"/>
  <c r="D410" i="9"/>
  <c r="C410" i="9"/>
  <c r="A405" i="8"/>
  <c r="C405" i="8"/>
  <c r="F405" i="8"/>
  <c r="G405" i="8"/>
  <c r="E405" i="8"/>
  <c r="B406" i="8"/>
  <c r="D405" i="8"/>
  <c r="F411" i="9" l="1"/>
  <c r="E411" i="9"/>
  <c r="D411" i="9"/>
  <c r="C411" i="9"/>
  <c r="A411" i="9"/>
  <c r="B412" i="9"/>
  <c r="G411" i="9"/>
  <c r="F406" i="8"/>
  <c r="B407" i="8"/>
  <c r="A406" i="8"/>
  <c r="C406" i="8"/>
  <c r="E406" i="8"/>
  <c r="G406" i="8"/>
  <c r="D406" i="8"/>
  <c r="B413" i="9" l="1"/>
  <c r="G412" i="9"/>
  <c r="F412" i="9"/>
  <c r="E412" i="9"/>
  <c r="D412" i="9"/>
  <c r="C412" i="9"/>
  <c r="A412" i="9"/>
  <c r="A407" i="8"/>
  <c r="D407" i="8"/>
  <c r="E407" i="8"/>
  <c r="C407" i="8"/>
  <c r="G407" i="8"/>
  <c r="B408" i="8"/>
  <c r="F407" i="8"/>
  <c r="D413" i="9" l="1"/>
  <c r="C413" i="9"/>
  <c r="A413" i="9"/>
  <c r="B414" i="9"/>
  <c r="G413" i="9"/>
  <c r="F413" i="9"/>
  <c r="E413" i="9"/>
  <c r="D408" i="8"/>
  <c r="F408" i="8"/>
  <c r="B409" i="8"/>
  <c r="A408" i="8"/>
  <c r="E408" i="8"/>
  <c r="C408" i="8"/>
  <c r="G408" i="8"/>
  <c r="B415" i="9" l="1"/>
  <c r="G414" i="9"/>
  <c r="F414" i="9"/>
  <c r="E414" i="9"/>
  <c r="D414" i="9"/>
  <c r="C414" i="9"/>
  <c r="A414" i="9"/>
  <c r="B410" i="8"/>
  <c r="D409" i="8"/>
  <c r="F409" i="8"/>
  <c r="A409" i="8"/>
  <c r="C409" i="8"/>
  <c r="G409" i="8"/>
  <c r="E409" i="8"/>
  <c r="A415" i="9" l="1"/>
  <c r="B416" i="9"/>
  <c r="G415" i="9"/>
  <c r="F415" i="9"/>
  <c r="E415" i="9"/>
  <c r="D415" i="9"/>
  <c r="C415" i="9"/>
  <c r="D410" i="8"/>
  <c r="G410" i="8"/>
  <c r="C410" i="8"/>
  <c r="E410" i="8"/>
  <c r="A410" i="8"/>
  <c r="B411" i="8"/>
  <c r="F410" i="8"/>
  <c r="G416" i="9" l="1"/>
  <c r="F416" i="9"/>
  <c r="E416" i="9"/>
  <c r="D416" i="9"/>
  <c r="C416" i="9"/>
  <c r="A416" i="9"/>
  <c r="B417" i="9"/>
  <c r="G411" i="8"/>
  <c r="B412" i="8"/>
  <c r="E411" i="8"/>
  <c r="D411" i="8"/>
  <c r="C411" i="8"/>
  <c r="A411" i="8"/>
  <c r="F411" i="8"/>
  <c r="B418" i="9" l="1"/>
  <c r="G417" i="9"/>
  <c r="F417" i="9"/>
  <c r="E417" i="9"/>
  <c r="D417" i="9"/>
  <c r="C417" i="9"/>
  <c r="A417" i="9"/>
  <c r="E412" i="8"/>
  <c r="A412" i="8"/>
  <c r="F412" i="8"/>
  <c r="C412" i="8"/>
  <c r="D412" i="8"/>
  <c r="B413" i="8"/>
  <c r="G412" i="8"/>
  <c r="E418" i="9" l="1"/>
  <c r="D418" i="9"/>
  <c r="C418" i="9"/>
  <c r="A418" i="9"/>
  <c r="B419" i="9"/>
  <c r="G418" i="9"/>
  <c r="F418" i="9"/>
  <c r="E413" i="8"/>
  <c r="G413" i="8"/>
  <c r="C413" i="8"/>
  <c r="A413" i="8"/>
  <c r="F413" i="8"/>
  <c r="B414" i="8"/>
  <c r="D413" i="8"/>
  <c r="B420" i="9" l="1"/>
  <c r="G419" i="9"/>
  <c r="F419" i="9"/>
  <c r="E419" i="9"/>
  <c r="D419" i="9"/>
  <c r="C419" i="9"/>
  <c r="A419" i="9"/>
  <c r="C414" i="8"/>
  <c r="A414" i="8"/>
  <c r="D414" i="8"/>
  <c r="G414" i="8"/>
  <c r="F414" i="8"/>
  <c r="B415" i="8"/>
  <c r="E414" i="8"/>
  <c r="C420" i="9" l="1"/>
  <c r="A420" i="9"/>
  <c r="B421" i="9"/>
  <c r="G420" i="9"/>
  <c r="F420" i="9"/>
  <c r="E420" i="9"/>
  <c r="D420" i="9"/>
  <c r="C415" i="8"/>
  <c r="E415" i="8"/>
  <c r="D415" i="8"/>
  <c r="G415" i="8"/>
  <c r="B416" i="8"/>
  <c r="A415" i="8"/>
  <c r="F415" i="8"/>
  <c r="G421" i="9" l="1"/>
  <c r="F421" i="9"/>
  <c r="E421" i="9"/>
  <c r="D421" i="9"/>
  <c r="C421" i="9"/>
  <c r="A421" i="9"/>
  <c r="B422" i="9"/>
  <c r="A416" i="8"/>
  <c r="C416" i="8"/>
  <c r="E416" i="8"/>
  <c r="B417" i="8"/>
  <c r="D416" i="8"/>
  <c r="F416" i="8"/>
  <c r="G416" i="8"/>
  <c r="A422" i="9" l="1"/>
  <c r="B423" i="9"/>
  <c r="G422" i="9"/>
  <c r="F422" i="9"/>
  <c r="E422" i="9"/>
  <c r="C422" i="9"/>
  <c r="D422" i="9"/>
  <c r="A417" i="8"/>
  <c r="C417" i="8"/>
  <c r="F417" i="8"/>
  <c r="G417" i="8"/>
  <c r="B418" i="8"/>
  <c r="D417" i="8"/>
  <c r="E417" i="8"/>
  <c r="F423" i="9" l="1"/>
  <c r="E423" i="9"/>
  <c r="D423" i="9"/>
  <c r="C423" i="9"/>
  <c r="A423" i="9"/>
  <c r="B424" i="9"/>
  <c r="G423" i="9"/>
  <c r="F418" i="8"/>
  <c r="D418" i="8"/>
  <c r="G418" i="8"/>
  <c r="C418" i="8"/>
  <c r="B419" i="8"/>
  <c r="E418" i="8"/>
  <c r="A418" i="8"/>
  <c r="B425" i="9" l="1"/>
  <c r="G424" i="9"/>
  <c r="F424" i="9"/>
  <c r="E424" i="9"/>
  <c r="D424" i="9"/>
  <c r="C424" i="9"/>
  <c r="A424" i="9"/>
  <c r="A419" i="8"/>
  <c r="D419" i="8"/>
  <c r="E419" i="8"/>
  <c r="F419" i="8"/>
  <c r="C419" i="8"/>
  <c r="B420" i="8"/>
  <c r="G419" i="8"/>
  <c r="D425" i="9" l="1"/>
  <c r="C425" i="9"/>
  <c r="A425" i="9"/>
  <c r="B426" i="9"/>
  <c r="G425" i="9"/>
  <c r="F425" i="9"/>
  <c r="E425" i="9"/>
  <c r="D420" i="8"/>
  <c r="F420" i="8"/>
  <c r="B421" i="8"/>
  <c r="G420" i="8"/>
  <c r="E420" i="8"/>
  <c r="A420" i="8"/>
  <c r="C420" i="8"/>
  <c r="B427" i="9" l="1"/>
  <c r="G426" i="9"/>
  <c r="F426" i="9"/>
  <c r="E426" i="9"/>
  <c r="D426" i="9"/>
  <c r="C426" i="9"/>
  <c r="A426" i="9"/>
  <c r="B422" i="8"/>
  <c r="C421" i="8"/>
  <c r="F421" i="8"/>
  <c r="D421" i="8"/>
  <c r="E421" i="8"/>
  <c r="A421" i="8"/>
  <c r="G421" i="8"/>
  <c r="A427" i="9" l="1"/>
  <c r="B428" i="9"/>
  <c r="G427" i="9"/>
  <c r="F427" i="9"/>
  <c r="D427" i="9"/>
  <c r="E427" i="9"/>
  <c r="C427" i="9"/>
  <c r="D422" i="8"/>
  <c r="G422" i="8"/>
  <c r="B423" i="8"/>
  <c r="E422" i="8"/>
  <c r="A422" i="8"/>
  <c r="C422" i="8"/>
  <c r="F422" i="8"/>
  <c r="G428" i="9" l="1"/>
  <c r="F428" i="9"/>
  <c r="E428" i="9"/>
  <c r="D428" i="9"/>
  <c r="C428" i="9"/>
  <c r="A428" i="9"/>
  <c r="B429" i="9"/>
  <c r="G423" i="8"/>
  <c r="B424" i="8"/>
  <c r="D423" i="8"/>
  <c r="F423" i="8"/>
  <c r="C423" i="8"/>
  <c r="E423" i="8"/>
  <c r="A423" i="8"/>
  <c r="B430" i="9" l="1"/>
  <c r="G429" i="9"/>
  <c r="F429" i="9"/>
  <c r="E429" i="9"/>
  <c r="D429" i="9"/>
  <c r="C429" i="9"/>
  <c r="A429" i="9"/>
  <c r="E424" i="8"/>
  <c r="A424" i="8"/>
  <c r="D424" i="8"/>
  <c r="F424" i="8"/>
  <c r="B425" i="8"/>
  <c r="C424" i="8"/>
  <c r="G424" i="8"/>
  <c r="E430" i="9" l="1"/>
  <c r="D430" i="9"/>
  <c r="C430" i="9"/>
  <c r="A430" i="9"/>
  <c r="B431" i="9"/>
  <c r="G430" i="9"/>
  <c r="F430" i="9"/>
  <c r="E425" i="8"/>
  <c r="G425" i="8"/>
  <c r="C425" i="8"/>
  <c r="F425" i="8"/>
  <c r="D425" i="8"/>
  <c r="A425" i="8"/>
  <c r="B426" i="8"/>
  <c r="B432" i="9" l="1"/>
  <c r="G431" i="9"/>
  <c r="F431" i="9"/>
  <c r="E431" i="9"/>
  <c r="D431" i="9"/>
  <c r="C431" i="9"/>
  <c r="A431" i="9"/>
  <c r="C426" i="8"/>
  <c r="D426" i="8"/>
  <c r="G426" i="8"/>
  <c r="B427" i="8"/>
  <c r="E426" i="8"/>
  <c r="F426" i="8"/>
  <c r="A426" i="8"/>
  <c r="C432" i="9" l="1"/>
  <c r="A432" i="9"/>
  <c r="B433" i="9"/>
  <c r="G432" i="9"/>
  <c r="E432" i="9"/>
  <c r="F432" i="9"/>
  <c r="D432" i="9"/>
  <c r="C427" i="8"/>
  <c r="E427" i="8"/>
  <c r="F427" i="8"/>
  <c r="B428" i="8"/>
  <c r="D427" i="8"/>
  <c r="A427" i="8"/>
  <c r="G427" i="8"/>
  <c r="G433" i="9" l="1"/>
  <c r="F433" i="9"/>
  <c r="E433" i="9"/>
  <c r="D433" i="9"/>
  <c r="C433" i="9"/>
  <c r="A433" i="9"/>
  <c r="B434" i="9"/>
  <c r="A428" i="8"/>
  <c r="E428" i="8"/>
  <c r="F428" i="8"/>
  <c r="C428" i="8"/>
  <c r="D428" i="8"/>
  <c r="G428" i="8"/>
  <c r="B429" i="8"/>
  <c r="A434" i="9" l="1"/>
  <c r="B435" i="9"/>
  <c r="G434" i="9"/>
  <c r="F434" i="9"/>
  <c r="E434" i="9"/>
  <c r="D434" i="9"/>
  <c r="C434" i="9"/>
  <c r="A429" i="8"/>
  <c r="C429" i="8"/>
  <c r="F429" i="8"/>
  <c r="G429" i="8"/>
  <c r="D429" i="8"/>
  <c r="E429" i="8"/>
  <c r="B430" i="8"/>
  <c r="F435" i="9" l="1"/>
  <c r="E435" i="9"/>
  <c r="D435" i="9"/>
  <c r="C435" i="9"/>
  <c r="A435" i="9"/>
  <c r="B436" i="9"/>
  <c r="G435" i="9"/>
  <c r="F430" i="8"/>
  <c r="A430" i="8"/>
  <c r="C430" i="8"/>
  <c r="G430" i="8"/>
  <c r="D430" i="8"/>
  <c r="E430" i="8"/>
  <c r="B431" i="8"/>
  <c r="B437" i="9" l="1"/>
  <c r="G436" i="9"/>
  <c r="F436" i="9"/>
  <c r="E436" i="9"/>
  <c r="D436" i="9"/>
  <c r="C436" i="9"/>
  <c r="A436" i="9"/>
  <c r="A431" i="8"/>
  <c r="D431" i="8"/>
  <c r="B432" i="8"/>
  <c r="F431" i="8"/>
  <c r="C431" i="8"/>
  <c r="E431" i="8"/>
  <c r="G431" i="8"/>
  <c r="D437" i="9" l="1"/>
  <c r="C437" i="9"/>
  <c r="A437" i="9"/>
  <c r="B438" i="9"/>
  <c r="F437" i="9"/>
  <c r="G437" i="9"/>
  <c r="E437" i="9"/>
  <c r="D432" i="8"/>
  <c r="F432" i="8"/>
  <c r="B433" i="8"/>
  <c r="E432" i="8"/>
  <c r="A432" i="8"/>
  <c r="G432" i="8"/>
  <c r="C432" i="8"/>
  <c r="B439" i="9" l="1"/>
  <c r="G438" i="9"/>
  <c r="F438" i="9"/>
  <c r="E438" i="9"/>
  <c r="D438" i="9"/>
  <c r="C438" i="9"/>
  <c r="A438" i="9"/>
  <c r="B434" i="8"/>
  <c r="C433" i="8"/>
  <c r="A433" i="8"/>
  <c r="E433" i="8"/>
  <c r="F433" i="8"/>
  <c r="D433" i="8"/>
  <c r="G433" i="8"/>
  <c r="A439" i="9" l="1"/>
  <c r="B440" i="9"/>
  <c r="G439" i="9"/>
  <c r="F439" i="9"/>
  <c r="E439" i="9"/>
  <c r="D439" i="9"/>
  <c r="C439" i="9"/>
  <c r="D434" i="8"/>
  <c r="G434" i="8"/>
  <c r="E434" i="8"/>
  <c r="A434" i="8"/>
  <c r="C434" i="8"/>
  <c r="F434" i="8"/>
  <c r="B435" i="8"/>
  <c r="G440" i="9" l="1"/>
  <c r="F440" i="9"/>
  <c r="E440" i="9"/>
  <c r="D440" i="9"/>
  <c r="C440" i="9"/>
  <c r="A440" i="9"/>
  <c r="B441" i="9"/>
  <c r="G435" i="8"/>
  <c r="B436" i="8"/>
  <c r="A435" i="8"/>
  <c r="D435" i="8"/>
  <c r="E435" i="8"/>
  <c r="F435" i="8"/>
  <c r="C435" i="8"/>
  <c r="B442" i="9" l="1"/>
  <c r="G441" i="9"/>
  <c r="F441" i="9"/>
  <c r="E441" i="9"/>
  <c r="D441" i="9"/>
  <c r="C441" i="9"/>
  <c r="A441" i="9"/>
  <c r="E436" i="8"/>
  <c r="G436" i="8"/>
  <c r="B437" i="8"/>
  <c r="A436" i="8"/>
  <c r="D436" i="8"/>
  <c r="F436" i="8"/>
  <c r="C436" i="8"/>
  <c r="E442" i="9" l="1"/>
  <c r="D442" i="9"/>
  <c r="C442" i="9"/>
  <c r="A442" i="9"/>
  <c r="B443" i="9"/>
  <c r="G442" i="9"/>
  <c r="F442" i="9"/>
  <c r="E437" i="8"/>
  <c r="G437" i="8"/>
  <c r="F437" i="8"/>
  <c r="C437" i="8"/>
  <c r="D437" i="8"/>
  <c r="A437" i="8"/>
  <c r="B438" i="8"/>
  <c r="B444" i="9" l="1"/>
  <c r="G443" i="9"/>
  <c r="F443" i="9"/>
  <c r="E443" i="9"/>
  <c r="D443" i="9"/>
  <c r="C443" i="9"/>
  <c r="A443" i="9"/>
  <c r="C438" i="8"/>
  <c r="A438" i="8"/>
  <c r="G438" i="8"/>
  <c r="D438" i="8"/>
  <c r="E438" i="8"/>
  <c r="F438" i="8"/>
  <c r="B439" i="8"/>
  <c r="C444" i="9" l="1"/>
  <c r="A444" i="9"/>
  <c r="B445" i="9"/>
  <c r="G444" i="9"/>
  <c r="F444" i="9"/>
  <c r="E444" i="9"/>
  <c r="D444" i="9"/>
  <c r="C439" i="8"/>
  <c r="E439" i="8"/>
  <c r="A439" i="8"/>
  <c r="D439" i="8"/>
  <c r="B440" i="8"/>
  <c r="F439" i="8"/>
  <c r="G439" i="8"/>
  <c r="G445" i="9" l="1"/>
  <c r="F445" i="9"/>
  <c r="E445" i="9"/>
  <c r="D445" i="9"/>
  <c r="C445" i="9"/>
  <c r="A445" i="9"/>
  <c r="B446" i="9"/>
  <c r="A440" i="8"/>
  <c r="F440" i="8"/>
  <c r="D440" i="8"/>
  <c r="E440" i="8"/>
  <c r="C440" i="8"/>
  <c r="G440" i="8"/>
  <c r="B441" i="8"/>
  <c r="A446" i="9" l="1"/>
  <c r="B447" i="9"/>
  <c r="G446" i="9"/>
  <c r="F446" i="9"/>
  <c r="E446" i="9"/>
  <c r="D446" i="9"/>
  <c r="C446" i="9"/>
  <c r="A441" i="8"/>
  <c r="C441" i="8"/>
  <c r="F441" i="8"/>
  <c r="D441" i="8"/>
  <c r="G441" i="8"/>
  <c r="B442" i="8"/>
  <c r="E441" i="8"/>
  <c r="F447" i="9" l="1"/>
  <c r="E447" i="9"/>
  <c r="D447" i="9"/>
  <c r="C447" i="9"/>
  <c r="A447" i="9"/>
  <c r="B448" i="9"/>
  <c r="G447" i="9"/>
  <c r="F442" i="8"/>
  <c r="C442" i="8"/>
  <c r="E442" i="8"/>
  <c r="G442" i="8"/>
  <c r="A442" i="8"/>
  <c r="B443" i="8"/>
  <c r="D442" i="8"/>
  <c r="B449" i="9" l="1"/>
  <c r="G448" i="9"/>
  <c r="F448" i="9"/>
  <c r="E448" i="9"/>
  <c r="D448" i="9"/>
  <c r="C448" i="9"/>
  <c r="A448" i="9"/>
  <c r="A443" i="8"/>
  <c r="D443" i="8"/>
  <c r="F443" i="8"/>
  <c r="G443" i="8"/>
  <c r="C443" i="8"/>
  <c r="E443" i="8"/>
  <c r="B444" i="8"/>
  <c r="D449" i="9" l="1"/>
  <c r="C449" i="9"/>
  <c r="A449" i="9"/>
  <c r="B450" i="9"/>
  <c r="G449" i="9"/>
  <c r="F449" i="9"/>
  <c r="E449" i="9"/>
  <c r="D444" i="8"/>
  <c r="F444" i="8"/>
  <c r="B445" i="8"/>
  <c r="A444" i="8"/>
  <c r="E444" i="8"/>
  <c r="C444" i="8"/>
  <c r="G444" i="8"/>
  <c r="B451" i="9" l="1"/>
  <c r="G450" i="9"/>
  <c r="F450" i="9"/>
  <c r="E450" i="9"/>
  <c r="D450" i="9"/>
  <c r="C450" i="9"/>
  <c r="A450" i="9"/>
  <c r="B446" i="8"/>
  <c r="G445" i="8"/>
  <c r="C445" i="8"/>
  <c r="E445" i="8"/>
  <c r="F445" i="8"/>
  <c r="D445" i="8"/>
  <c r="A445" i="8"/>
  <c r="A451" i="9" l="1"/>
  <c r="B452" i="9"/>
  <c r="G451" i="9"/>
  <c r="F451" i="9"/>
  <c r="E451" i="9"/>
  <c r="D451" i="9"/>
  <c r="C451" i="9"/>
  <c r="D446" i="8"/>
  <c r="G446" i="8"/>
  <c r="C446" i="8"/>
  <c r="B447" i="8"/>
  <c r="E446" i="8"/>
  <c r="F446" i="8"/>
  <c r="A446" i="8"/>
  <c r="G452" i="9" l="1"/>
  <c r="F452" i="9"/>
  <c r="E452" i="9"/>
  <c r="D452" i="9"/>
  <c r="C452" i="9"/>
  <c r="A452" i="9"/>
  <c r="B453" i="9"/>
  <c r="B448" i="8"/>
  <c r="A447" i="8"/>
  <c r="G447" i="8"/>
  <c r="E447" i="8"/>
  <c r="F447" i="8"/>
  <c r="C447" i="8"/>
  <c r="D447" i="8"/>
  <c r="B454" i="9" l="1"/>
  <c r="G453" i="9"/>
  <c r="F453" i="9"/>
  <c r="E453" i="9"/>
  <c r="D453" i="9"/>
  <c r="C453" i="9"/>
  <c r="A453" i="9"/>
  <c r="E448" i="8"/>
  <c r="A448" i="8"/>
  <c r="D448" i="8"/>
  <c r="F448" i="8"/>
  <c r="G448" i="8"/>
  <c r="C448" i="8"/>
  <c r="B449" i="8"/>
  <c r="E454" i="9" l="1"/>
  <c r="D454" i="9"/>
  <c r="C454" i="9"/>
  <c r="A454" i="9"/>
  <c r="B455" i="9"/>
  <c r="G454" i="9"/>
  <c r="F454" i="9"/>
  <c r="A449" i="8"/>
  <c r="C449" i="8"/>
  <c r="D449" i="8"/>
  <c r="E449" i="8"/>
  <c r="G449" i="8"/>
  <c r="B450" i="8"/>
  <c r="F449" i="8"/>
  <c r="B456" i="9" l="1"/>
  <c r="G455" i="9"/>
  <c r="F455" i="9"/>
  <c r="E455" i="9"/>
  <c r="D455" i="9"/>
  <c r="C455" i="9"/>
  <c r="A455" i="9"/>
  <c r="A450" i="8"/>
  <c r="C450" i="8"/>
  <c r="F450" i="8"/>
  <c r="E450" i="8"/>
  <c r="B451" i="8"/>
  <c r="G450" i="8"/>
  <c r="D450" i="8"/>
  <c r="C456" i="9" l="1"/>
  <c r="A456" i="9"/>
  <c r="B457" i="9"/>
  <c r="G456" i="9"/>
  <c r="F456" i="9"/>
  <c r="E456" i="9"/>
  <c r="D456" i="9"/>
  <c r="F451" i="8"/>
  <c r="G451" i="8"/>
  <c r="A451" i="8"/>
  <c r="D451" i="8"/>
  <c r="E451" i="8"/>
  <c r="C451" i="8"/>
  <c r="B452" i="8"/>
  <c r="G457" i="9" l="1"/>
  <c r="F457" i="9"/>
  <c r="E457" i="9"/>
  <c r="D457" i="9"/>
  <c r="C457" i="9"/>
  <c r="A457" i="9"/>
  <c r="B458" i="9"/>
  <c r="A452" i="8"/>
  <c r="D452" i="8"/>
  <c r="G452" i="8"/>
  <c r="B453" i="8"/>
  <c r="E452" i="8"/>
  <c r="F452" i="8"/>
  <c r="C452" i="8"/>
  <c r="A458" i="9" l="1"/>
  <c r="B459" i="9"/>
  <c r="G458" i="9"/>
  <c r="F458" i="9"/>
  <c r="E458" i="9"/>
  <c r="C458" i="9"/>
  <c r="D458" i="9"/>
  <c r="D453" i="8"/>
  <c r="F453" i="8"/>
  <c r="B454" i="8"/>
  <c r="C453" i="8"/>
  <c r="G453" i="8"/>
  <c r="E453" i="8"/>
  <c r="A453" i="8"/>
  <c r="F459" i="9" l="1"/>
  <c r="E459" i="9"/>
  <c r="D459" i="9"/>
  <c r="C459" i="9"/>
  <c r="A459" i="9"/>
  <c r="B460" i="9"/>
  <c r="G459" i="9"/>
  <c r="B455" i="8"/>
  <c r="C454" i="8"/>
  <c r="A454" i="8"/>
  <c r="E454" i="8"/>
  <c r="F454" i="8"/>
  <c r="D454" i="8"/>
  <c r="G454" i="8"/>
  <c r="B461" i="9" l="1"/>
  <c r="G460" i="9"/>
  <c r="F460" i="9"/>
  <c r="E460" i="9"/>
  <c r="D460" i="9"/>
  <c r="C460" i="9"/>
  <c r="A460" i="9"/>
  <c r="D455" i="8"/>
  <c r="G455" i="8"/>
  <c r="A455" i="8"/>
  <c r="E455" i="8"/>
  <c r="F455" i="8"/>
  <c r="B456" i="8"/>
  <c r="C455" i="8"/>
  <c r="D461" i="9" l="1"/>
  <c r="C461" i="9"/>
  <c r="A461" i="9"/>
  <c r="B462" i="9"/>
  <c r="G461" i="9"/>
  <c r="F461" i="9"/>
  <c r="E461" i="9"/>
  <c r="G456" i="8"/>
  <c r="B457" i="8"/>
  <c r="C456" i="8"/>
  <c r="D456" i="8"/>
  <c r="A456" i="8"/>
  <c r="F456" i="8"/>
  <c r="E456" i="8"/>
  <c r="B463" i="9" l="1"/>
  <c r="G462" i="9"/>
  <c r="F462" i="9"/>
  <c r="E462" i="9"/>
  <c r="D462" i="9"/>
  <c r="C462" i="9"/>
  <c r="A462" i="9"/>
  <c r="E457" i="8"/>
  <c r="D457" i="8"/>
  <c r="G457" i="8"/>
  <c r="A457" i="8"/>
  <c r="B458" i="8"/>
  <c r="F457" i="8"/>
  <c r="C457" i="8"/>
  <c r="A463" i="9" l="1"/>
  <c r="B464" i="9"/>
  <c r="G463" i="9"/>
  <c r="F463" i="9"/>
  <c r="D463" i="9"/>
  <c r="E463" i="9"/>
  <c r="C463" i="9"/>
  <c r="E458" i="8"/>
  <c r="G458" i="8"/>
  <c r="F458" i="8"/>
  <c r="A458" i="8"/>
  <c r="C458" i="8"/>
  <c r="D458" i="8"/>
  <c r="B459" i="8"/>
  <c r="G464" i="9" l="1"/>
  <c r="F464" i="9"/>
  <c r="E464" i="9"/>
  <c r="D464" i="9"/>
  <c r="C464" i="9"/>
  <c r="A464" i="9"/>
  <c r="B465" i="9"/>
  <c r="C459" i="8"/>
  <c r="F459" i="8"/>
  <c r="B460" i="8"/>
  <c r="D459" i="8"/>
  <c r="G459" i="8"/>
  <c r="E459" i="8"/>
  <c r="A459" i="8"/>
  <c r="B466" i="9" l="1"/>
  <c r="G465" i="9"/>
  <c r="F465" i="9"/>
  <c r="E465" i="9"/>
  <c r="D465" i="9"/>
  <c r="C465" i="9"/>
  <c r="A465" i="9"/>
  <c r="C460" i="8"/>
  <c r="E460" i="8"/>
  <c r="A460" i="8"/>
  <c r="F460" i="8"/>
  <c r="G460" i="8"/>
  <c r="B461" i="8"/>
  <c r="D460" i="8"/>
  <c r="E466" i="9" l="1"/>
  <c r="D466" i="9"/>
  <c r="C466" i="9"/>
  <c r="A466" i="9"/>
  <c r="B467" i="9"/>
  <c r="G466" i="9"/>
  <c r="F466" i="9"/>
  <c r="A461" i="8"/>
  <c r="G461" i="8"/>
  <c r="E461" i="8"/>
  <c r="D461" i="8"/>
  <c r="C461" i="8"/>
  <c r="F461" i="8"/>
  <c r="B462" i="8"/>
  <c r="B468" i="9" l="1"/>
  <c r="G467" i="9"/>
  <c r="F467" i="9"/>
  <c r="E467" i="9"/>
  <c r="D467" i="9"/>
  <c r="C467" i="9"/>
  <c r="A467" i="9"/>
  <c r="A462" i="8"/>
  <c r="C462" i="8"/>
  <c r="F462" i="8"/>
  <c r="D462" i="8"/>
  <c r="E462" i="8"/>
  <c r="B463" i="8"/>
  <c r="G462" i="8"/>
  <c r="C468" i="9" l="1"/>
  <c r="A468" i="9"/>
  <c r="B469" i="9"/>
  <c r="G468" i="9"/>
  <c r="E468" i="9"/>
  <c r="F468" i="9"/>
  <c r="D468" i="9"/>
  <c r="F463" i="8"/>
  <c r="A463" i="8"/>
  <c r="D463" i="8"/>
  <c r="E463" i="8"/>
  <c r="B464" i="8"/>
  <c r="G463" i="8"/>
  <c r="C463" i="8"/>
  <c r="G469" i="9" l="1"/>
  <c r="F469" i="9"/>
  <c r="E469" i="9"/>
  <c r="D469" i="9"/>
  <c r="C469" i="9"/>
  <c r="A469" i="9"/>
  <c r="B470" i="9"/>
  <c r="A464" i="8"/>
  <c r="D464" i="8"/>
  <c r="C464" i="8"/>
  <c r="F464" i="8"/>
  <c r="G464" i="8"/>
  <c r="B465" i="8"/>
  <c r="E464" i="8"/>
  <c r="A470" i="9" l="1"/>
  <c r="B471" i="9"/>
  <c r="G470" i="9"/>
  <c r="F470" i="9"/>
  <c r="E470" i="9"/>
  <c r="D470" i="9"/>
  <c r="C470" i="9"/>
  <c r="D465" i="8"/>
  <c r="F465" i="8"/>
  <c r="B466" i="8"/>
  <c r="C465" i="8"/>
  <c r="E465" i="8"/>
  <c r="G465" i="8"/>
  <c r="A465" i="8"/>
  <c r="F471" i="9" l="1"/>
  <c r="E471" i="9"/>
  <c r="D471" i="9"/>
  <c r="C471" i="9"/>
  <c r="A471" i="9"/>
  <c r="B472" i="9"/>
  <c r="G471" i="9"/>
  <c r="B467" i="8"/>
  <c r="E466" i="8"/>
  <c r="G466" i="8"/>
  <c r="A466" i="8"/>
  <c r="C466" i="8"/>
  <c r="D466" i="8"/>
  <c r="F466" i="8"/>
  <c r="B473" i="9" l="1"/>
  <c r="G472" i="9"/>
  <c r="F472" i="9"/>
  <c r="E472" i="9"/>
  <c r="D472" i="9"/>
  <c r="C472" i="9"/>
  <c r="A472" i="9"/>
  <c r="D467" i="8"/>
  <c r="G467" i="8"/>
  <c r="A467" i="8"/>
  <c r="E467" i="8"/>
  <c r="F467" i="8"/>
  <c r="B468" i="8"/>
  <c r="C467" i="8"/>
  <c r="D473" i="9" l="1"/>
  <c r="C473" i="9"/>
  <c r="A473" i="9"/>
  <c r="B474" i="9"/>
  <c r="F473" i="9"/>
  <c r="G473" i="9"/>
  <c r="E473" i="9"/>
  <c r="G468" i="8"/>
  <c r="B469" i="8"/>
  <c r="F468" i="8"/>
  <c r="A468" i="8"/>
  <c r="D468" i="8"/>
  <c r="E468" i="8"/>
  <c r="C468" i="8"/>
  <c r="B475" i="9" l="1"/>
  <c r="G474" i="9"/>
  <c r="F474" i="9"/>
  <c r="E474" i="9"/>
  <c r="D474" i="9"/>
  <c r="C474" i="9"/>
  <c r="A474" i="9"/>
  <c r="E469" i="8"/>
  <c r="C469" i="8"/>
  <c r="D469" i="8"/>
  <c r="G469" i="8"/>
  <c r="B470" i="8"/>
  <c r="A469" i="8"/>
  <c r="F469" i="8"/>
  <c r="A475" i="9" l="1"/>
  <c r="B476" i="9"/>
  <c r="G475" i="9"/>
  <c r="F475" i="9"/>
  <c r="E475" i="9"/>
  <c r="D475" i="9"/>
  <c r="C475" i="9"/>
  <c r="E470" i="8"/>
  <c r="G470" i="8"/>
  <c r="B471" i="8"/>
  <c r="A470" i="8"/>
  <c r="C470" i="8"/>
  <c r="D470" i="8"/>
  <c r="F470" i="8"/>
  <c r="G476" i="9" l="1"/>
  <c r="F476" i="9"/>
  <c r="E476" i="9"/>
  <c r="D476" i="9"/>
  <c r="C476" i="9"/>
  <c r="A476" i="9"/>
  <c r="B477" i="9"/>
  <c r="C471" i="8"/>
  <c r="E471" i="8"/>
  <c r="F471" i="8"/>
  <c r="B472" i="8"/>
  <c r="D471" i="8"/>
  <c r="G471" i="8"/>
  <c r="A471" i="8"/>
  <c r="B478" i="9" l="1"/>
  <c r="G477" i="9"/>
  <c r="F477" i="9"/>
  <c r="E477" i="9"/>
  <c r="D477" i="9"/>
  <c r="C477" i="9"/>
  <c r="A477" i="9"/>
  <c r="C472" i="8"/>
  <c r="E472" i="8"/>
  <c r="A472" i="8"/>
  <c r="F472" i="8"/>
  <c r="G472" i="8"/>
  <c r="D472" i="8"/>
  <c r="B473" i="8"/>
  <c r="E478" i="9" l="1"/>
  <c r="D478" i="9"/>
  <c r="C478" i="9"/>
  <c r="A478" i="9"/>
  <c r="B479" i="9"/>
  <c r="G478" i="9"/>
  <c r="F478" i="9"/>
  <c r="A473" i="8"/>
  <c r="D473" i="8"/>
  <c r="F473" i="8"/>
  <c r="G473" i="8"/>
  <c r="E473" i="8"/>
  <c r="C473" i="8"/>
  <c r="B474" i="8"/>
  <c r="B480" i="9" l="1"/>
  <c r="G479" i="9"/>
  <c r="F479" i="9"/>
  <c r="E479" i="9"/>
  <c r="D479" i="9"/>
  <c r="C479" i="9"/>
  <c r="A479" i="9"/>
  <c r="A474" i="8"/>
  <c r="C474" i="8"/>
  <c r="F474" i="8"/>
  <c r="D474" i="8"/>
  <c r="E474" i="8"/>
  <c r="G474" i="8"/>
  <c r="B475" i="8"/>
  <c r="C480" i="9" l="1"/>
  <c r="A480" i="9"/>
  <c r="B481" i="9"/>
  <c r="G480" i="9"/>
  <c r="F480" i="9"/>
  <c r="D480" i="9"/>
  <c r="E480" i="9"/>
  <c r="F475" i="8"/>
  <c r="E475" i="8"/>
  <c r="B476" i="8"/>
  <c r="C475" i="8"/>
  <c r="D475" i="8"/>
  <c r="G475" i="8"/>
  <c r="A475" i="8"/>
  <c r="G481" i="9" l="1"/>
  <c r="F481" i="9"/>
  <c r="E481" i="9"/>
  <c r="D481" i="9"/>
  <c r="C481" i="9"/>
  <c r="A481" i="9"/>
  <c r="B482" i="9"/>
  <c r="A476" i="8"/>
  <c r="D476" i="8"/>
  <c r="C476" i="8"/>
  <c r="F476" i="8"/>
  <c r="G476" i="8"/>
  <c r="E476" i="8"/>
  <c r="B477" i="8"/>
  <c r="A482" i="9" l="1"/>
  <c r="B483" i="9"/>
  <c r="G482" i="9"/>
  <c r="F482" i="9"/>
  <c r="E482" i="9"/>
  <c r="D482" i="9"/>
  <c r="C482" i="9"/>
  <c r="D477" i="8"/>
  <c r="F477" i="8"/>
  <c r="B478" i="8"/>
  <c r="E477" i="8"/>
  <c r="C477" i="8"/>
  <c r="G477" i="8"/>
  <c r="A477" i="8"/>
  <c r="F483" i="9" l="1"/>
  <c r="E483" i="9"/>
  <c r="D483" i="9"/>
  <c r="C483" i="9"/>
  <c r="A483" i="9"/>
  <c r="B484" i="9"/>
  <c r="G483" i="9"/>
  <c r="B479" i="8"/>
  <c r="A478" i="8"/>
  <c r="D478" i="8"/>
  <c r="E478" i="8"/>
  <c r="G478" i="8"/>
  <c r="C478" i="8"/>
  <c r="F478" i="8"/>
  <c r="B485" i="9" l="1"/>
  <c r="G484" i="9"/>
  <c r="F484" i="9"/>
  <c r="E484" i="9"/>
  <c r="D484" i="9"/>
  <c r="C484" i="9"/>
  <c r="A484" i="9"/>
  <c r="D479" i="8"/>
  <c r="G479" i="8"/>
  <c r="A479" i="8"/>
  <c r="E479" i="8"/>
  <c r="F479" i="8"/>
  <c r="B480" i="8"/>
  <c r="C479" i="8"/>
  <c r="D485" i="9" l="1"/>
  <c r="C485" i="9"/>
  <c r="A485" i="9"/>
  <c r="B486" i="9"/>
  <c r="F485" i="9"/>
  <c r="E485" i="9"/>
  <c r="G485" i="9"/>
  <c r="G480" i="8"/>
  <c r="B481" i="8"/>
  <c r="C480" i="8"/>
  <c r="E480" i="8"/>
  <c r="F480" i="8"/>
  <c r="A480" i="8"/>
  <c r="D480" i="8"/>
  <c r="B487" i="9" l="1"/>
  <c r="G486" i="9"/>
  <c r="F486" i="9"/>
  <c r="E486" i="9"/>
  <c r="D486" i="9"/>
  <c r="C486" i="9"/>
  <c r="A486" i="9"/>
  <c r="E481" i="8"/>
  <c r="C481" i="8"/>
  <c r="D481" i="8"/>
  <c r="G481" i="8"/>
  <c r="B482" i="8"/>
  <c r="A481" i="8"/>
  <c r="F481" i="8"/>
  <c r="A487" i="9" l="1"/>
  <c r="B488" i="9"/>
  <c r="G487" i="9"/>
  <c r="F487" i="9"/>
  <c r="E487" i="9"/>
  <c r="C487" i="9"/>
  <c r="D487" i="9"/>
  <c r="E482" i="8"/>
  <c r="G482" i="8"/>
  <c r="D482" i="8"/>
  <c r="B483" i="8"/>
  <c r="F482" i="8"/>
  <c r="A482" i="8"/>
  <c r="C482" i="8"/>
  <c r="G488" i="9" l="1"/>
  <c r="F488" i="9"/>
  <c r="E488" i="9"/>
  <c r="D488" i="9"/>
  <c r="C488" i="9"/>
  <c r="A488" i="9"/>
  <c r="B489" i="9"/>
  <c r="C483" i="8"/>
  <c r="A483" i="8"/>
  <c r="E483" i="8"/>
  <c r="F483" i="8"/>
  <c r="D483" i="8"/>
  <c r="G483" i="8"/>
  <c r="B484" i="8"/>
  <c r="B490" i="9" l="1"/>
  <c r="G489" i="9"/>
  <c r="F489" i="9"/>
  <c r="E489" i="9"/>
  <c r="D489" i="9"/>
  <c r="C489" i="9"/>
  <c r="A489" i="9"/>
  <c r="C484" i="8"/>
  <c r="E484" i="8"/>
  <c r="G484" i="8"/>
  <c r="D484" i="8"/>
  <c r="A484" i="8"/>
  <c r="B485" i="8"/>
  <c r="F484" i="8"/>
  <c r="E490" i="9" l="1"/>
  <c r="D490" i="9"/>
  <c r="C490" i="9"/>
  <c r="A490" i="9"/>
  <c r="B491" i="9"/>
  <c r="G490" i="9"/>
  <c r="F490" i="9"/>
  <c r="A485" i="8"/>
  <c r="C485" i="8"/>
  <c r="D485" i="8"/>
  <c r="F485" i="8"/>
  <c r="G485" i="8"/>
  <c r="E485" i="8"/>
  <c r="B486" i="8"/>
  <c r="B492" i="9" l="1"/>
  <c r="G491" i="9"/>
  <c r="F491" i="9"/>
  <c r="E491" i="9"/>
  <c r="D491" i="9"/>
  <c r="C491" i="9"/>
  <c r="A491" i="9"/>
  <c r="A486" i="8"/>
  <c r="C486" i="8"/>
  <c r="F486" i="8"/>
  <c r="B487" i="8"/>
  <c r="D486" i="8"/>
  <c r="E486" i="8"/>
  <c r="G486" i="8"/>
  <c r="C492" i="9" l="1"/>
  <c r="A492" i="9"/>
  <c r="B493" i="9"/>
  <c r="G492" i="9"/>
  <c r="E492" i="9"/>
  <c r="D492" i="9"/>
  <c r="F492" i="9"/>
  <c r="F487" i="8"/>
  <c r="D487" i="8"/>
  <c r="E487" i="8"/>
  <c r="B488" i="8"/>
  <c r="A487" i="8"/>
  <c r="C487" i="8"/>
  <c r="G487" i="8"/>
  <c r="G493" i="9" l="1"/>
  <c r="F493" i="9"/>
  <c r="E493" i="9"/>
  <c r="D493" i="9"/>
  <c r="C493" i="9"/>
  <c r="A493" i="9"/>
  <c r="B494" i="9"/>
  <c r="A488" i="8"/>
  <c r="D488" i="8"/>
  <c r="C488" i="8"/>
  <c r="E488" i="8"/>
  <c r="B489" i="8"/>
  <c r="G488" i="8"/>
  <c r="F488" i="8"/>
  <c r="A494" i="9" l="1"/>
  <c r="B495" i="9"/>
  <c r="G494" i="9"/>
  <c r="F494" i="9"/>
  <c r="E494" i="9"/>
  <c r="D494" i="9"/>
  <c r="C494" i="9"/>
  <c r="D489" i="8"/>
  <c r="F489" i="8"/>
  <c r="B490" i="8"/>
  <c r="C489" i="8"/>
  <c r="G489" i="8"/>
  <c r="A489" i="8"/>
  <c r="E489" i="8"/>
  <c r="F495" i="9" l="1"/>
  <c r="E495" i="9"/>
  <c r="D495" i="9"/>
  <c r="C495" i="9"/>
  <c r="A495" i="9"/>
  <c r="B496" i="9"/>
  <c r="G495" i="9"/>
  <c r="B491" i="8"/>
  <c r="A490" i="8"/>
  <c r="D490" i="8"/>
  <c r="E490" i="8"/>
  <c r="G490" i="8"/>
  <c r="C490" i="8"/>
  <c r="F490" i="8"/>
  <c r="B497" i="9" l="1"/>
  <c r="G496" i="9"/>
  <c r="F496" i="9"/>
  <c r="E496" i="9"/>
  <c r="D496" i="9"/>
  <c r="C496" i="9"/>
  <c r="A496" i="9"/>
  <c r="D491" i="8"/>
  <c r="G491" i="8"/>
  <c r="F491" i="8"/>
  <c r="B492" i="8"/>
  <c r="A491" i="8"/>
  <c r="C491" i="8"/>
  <c r="E491" i="8"/>
  <c r="D497" i="9" l="1"/>
  <c r="C497" i="9"/>
  <c r="A497" i="9"/>
  <c r="B498" i="9"/>
  <c r="G497" i="9"/>
  <c r="F497" i="9"/>
  <c r="E497" i="9"/>
  <c r="G492" i="8"/>
  <c r="B493" i="8"/>
  <c r="C492" i="8"/>
  <c r="E492" i="8"/>
  <c r="F492" i="8"/>
  <c r="A492" i="8"/>
  <c r="D492" i="8"/>
  <c r="B499" i="9" l="1"/>
  <c r="G498" i="9"/>
  <c r="F498" i="9"/>
  <c r="E498" i="9"/>
  <c r="D498" i="9"/>
  <c r="C498" i="9"/>
  <c r="A498" i="9"/>
  <c r="E493" i="8"/>
  <c r="D493" i="8"/>
  <c r="F493" i="8"/>
  <c r="B494" i="8"/>
  <c r="A493" i="8"/>
  <c r="C493" i="8"/>
  <c r="G493" i="8"/>
  <c r="A499" i="9" l="1"/>
  <c r="B500" i="9"/>
  <c r="G499" i="9"/>
  <c r="F499" i="9"/>
  <c r="D499" i="9"/>
  <c r="E499" i="9"/>
  <c r="C499" i="9"/>
  <c r="E494" i="8"/>
  <c r="G494" i="8"/>
  <c r="A494" i="8"/>
  <c r="C494" i="8"/>
  <c r="D494" i="8"/>
  <c r="B495" i="8"/>
  <c r="F494" i="8"/>
  <c r="G500" i="9" l="1"/>
  <c r="F500" i="9"/>
  <c r="E500" i="9"/>
  <c r="D500" i="9"/>
  <c r="C500" i="9"/>
  <c r="A500" i="9"/>
  <c r="C495" i="8"/>
  <c r="B496" i="8"/>
  <c r="A495" i="8"/>
  <c r="D495" i="8"/>
  <c r="E495" i="8"/>
  <c r="G495" i="8"/>
  <c r="F495" i="8"/>
  <c r="C496" i="8" l="1"/>
  <c r="E496" i="8"/>
  <c r="F496" i="8"/>
  <c r="G496" i="8"/>
  <c r="A496" i="8"/>
  <c r="B497" i="8"/>
  <c r="D496" i="8"/>
  <c r="A497" i="8" l="1"/>
  <c r="C497" i="8"/>
  <c r="D497" i="8"/>
  <c r="E497" i="8"/>
  <c r="F497" i="8"/>
  <c r="G497" i="8"/>
  <c r="B498" i="8"/>
  <c r="A498" i="8" l="1"/>
  <c r="C498" i="8"/>
  <c r="F498" i="8"/>
  <c r="E498" i="8"/>
  <c r="B499" i="8"/>
  <c r="G498" i="8"/>
  <c r="D498" i="8"/>
  <c r="F499" i="8" l="1"/>
  <c r="A499" i="8"/>
  <c r="D499" i="8"/>
  <c r="E499" i="8"/>
  <c r="C499" i="8"/>
  <c r="B500" i="8"/>
  <c r="G499" i="8"/>
  <c r="A500" i="8" l="1"/>
  <c r="D500" i="8"/>
  <c r="G500" i="8"/>
  <c r="F500" i="8"/>
  <c r="C500" i="8"/>
  <c r="E500" i="8"/>
</calcChain>
</file>

<file path=xl/sharedStrings.xml><?xml version="1.0" encoding="utf-8"?>
<sst xmlns="http://schemas.openxmlformats.org/spreadsheetml/2006/main" count="168" uniqueCount="99">
  <si>
    <t>Lisa nr 3</t>
  </si>
  <si>
    <t>31.12.2010 sõlmitud üürilepingule nr 3/2-10</t>
  </si>
  <si>
    <t>Üürnik</t>
  </si>
  <si>
    <t>Tartu Vangla</t>
  </si>
  <si>
    <t>Üüripinna aadress</t>
  </si>
  <si>
    <t>Turu 56 ja Turu 58, Tartu</t>
  </si>
  <si>
    <t>Hoone(te) kasulik pind</t>
  </si>
  <si>
    <r>
      <t>m</t>
    </r>
    <r>
      <rPr>
        <vertAlign val="superscript"/>
        <sz val="11"/>
        <color indexed="8"/>
        <rFont val="Times New Roman"/>
        <family val="1"/>
        <charset val="186"/>
      </rPr>
      <t>2</t>
    </r>
  </si>
  <si>
    <t>sh üürniku ainukasutuses olev pind</t>
  </si>
  <si>
    <t>üürileandja kasutuses olev pind</t>
  </si>
  <si>
    <t>Üüripind (hooned)</t>
  </si>
  <si>
    <t>Territoorium</t>
  </si>
  <si>
    <r>
      <t>eurot/m</t>
    </r>
    <r>
      <rPr>
        <vertAlign val="superscript"/>
        <sz val="11"/>
        <color indexed="8"/>
        <rFont val="Times New Roman"/>
        <family val="1"/>
        <charset val="186"/>
      </rPr>
      <t>2</t>
    </r>
  </si>
  <si>
    <t>summa kuus</t>
  </si>
  <si>
    <t xml:space="preserve">Muutmise alused </t>
  </si>
  <si>
    <t>Märkused</t>
  </si>
  <si>
    <t>Kapitalikomponent</t>
  </si>
  <si>
    <t>Ei indekseerita</t>
  </si>
  <si>
    <t xml:space="preserve">Kapitalikomponent ORS käsijaamad </t>
  </si>
  <si>
    <t>Summale ei lisandu KM</t>
  </si>
  <si>
    <t>Kapitalikomponent (üürniku bilansist hoonete ja rajatiste ülevõtmine)</t>
  </si>
  <si>
    <t>Kapitalikompnent (pisiparendus lisa 13 alusel)</t>
  </si>
  <si>
    <t>Tasutakse kuni 30.11.2025</t>
  </si>
  <si>
    <t>Kapitalikomponent (pisiparendus lisa 15 alusel)</t>
  </si>
  <si>
    <t>Remonttööd</t>
  </si>
  <si>
    <t>31.dets THI muutus</t>
  </si>
  <si>
    <t>Kinnisvara haldamine (haldusteenus)</t>
  </si>
  <si>
    <t xml:space="preserve">KKTT komponent. 
</t>
  </si>
  <si>
    <t>Tehnohooldus</t>
  </si>
  <si>
    <t>Kinnistu välisterritooriumi korrashoid</t>
  </si>
  <si>
    <t>Omanikukohustused</t>
  </si>
  <si>
    <t>ÜÜR KOKKU</t>
  </si>
  <si>
    <t>Kõrvalteenuste tasud</t>
  </si>
  <si>
    <t>Siseheakord (350)</t>
  </si>
  <si>
    <t>Teenuse hinna muutus</t>
  </si>
  <si>
    <t>Kõrvalteenuste eest tasumine tegelike kulude alusel, esitatud kulude prognoos</t>
  </si>
  <si>
    <t>Elektrienergia</t>
  </si>
  <si>
    <t>Küte (soojusenergia)</t>
  </si>
  <si>
    <t>Vesi ja kanalisatsioon</t>
  </si>
  <si>
    <t>sh käibemaksustatav summa kuus</t>
  </si>
  <si>
    <t xml:space="preserve">Käibemaks </t>
  </si>
  <si>
    <t>Üürileandja:</t>
  </si>
  <si>
    <t>Üürnik:</t>
  </si>
  <si>
    <t>(allkirjastatud digitaalselt)</t>
  </si>
  <si>
    <t>Esimene osa (KM-ta)</t>
  </si>
  <si>
    <t>Teine osa (KM-ta)</t>
  </si>
  <si>
    <t>Käsijaamad (KM-ga)</t>
  </si>
  <si>
    <t>Avavangla (KM-ta)</t>
  </si>
  <si>
    <t>Üürniku bilansist vara ülevõtmine (KM-ta)</t>
  </si>
  <si>
    <t>KOKKU (KM-ta)</t>
  </si>
  <si>
    <t>Kapitali algväärtus</t>
  </si>
  <si>
    <t>Kapitali tulumäär 2017 II pa</t>
  </si>
  <si>
    <t>Kapitali lõppväärtus</t>
  </si>
  <si>
    <t>Kuupäev</t>
  </si>
  <si>
    <t>Jääk lõpus</t>
  </si>
  <si>
    <t>Intress</t>
  </si>
  <si>
    <t>Põhiosa</t>
  </si>
  <si>
    <t>Kap.komp</t>
  </si>
  <si>
    <t>Kapitalikomponendi annuiteetmaksegraafik - Turu tn 56</t>
  </si>
  <si>
    <t>Maksete algus</t>
  </si>
  <si>
    <t>Maksete arv</t>
  </si>
  <si>
    <t>kuud</t>
  </si>
  <si>
    <t>Investeering</t>
  </si>
  <si>
    <t>EUR (km-ta)</t>
  </si>
  <si>
    <t>Investeeringu jääk</t>
  </si>
  <si>
    <t>Üürniku osakaal</t>
  </si>
  <si>
    <t>Kapitali tulumäär 2019 II pa</t>
  </si>
  <si>
    <t>Jrk nr</t>
  </si>
  <si>
    <t>Algjääk</t>
  </si>
  <si>
    <t>Kap.komponent</t>
  </si>
  <si>
    <t>Lõppjääk</t>
  </si>
  <si>
    <t>Kapitalikomponendi annuiteetmaksegraafik - Turu 56, Tartu</t>
  </si>
  <si>
    <t>Kapitali tulumäär 2022 II pa</t>
  </si>
  <si>
    <t>üüripind tekib</t>
  </si>
  <si>
    <t>suletud</t>
  </si>
  <si>
    <t>kasulik</t>
  </si>
  <si>
    <t>E hoone</t>
  </si>
  <si>
    <t>spordi</t>
  </si>
  <si>
    <t>Kirik</t>
  </si>
  <si>
    <t xml:space="preserve">avavangla </t>
  </si>
  <si>
    <t>peahoone</t>
  </si>
  <si>
    <t>H hoone</t>
  </si>
  <si>
    <t>S hoone</t>
  </si>
  <si>
    <t>Tasutakse kuni 31.12.2027</t>
  </si>
  <si>
    <t>Lisa nr 1</t>
  </si>
  <si>
    <t>12 kuud</t>
  </si>
  <si>
    <t>Tarbimisteenused</t>
  </si>
  <si>
    <t>Teenuse hinna ja tarbimise muutus</t>
  </si>
  <si>
    <t>KÕRVALTEENUSTE TASUD KOKKU</t>
  </si>
  <si>
    <t>Üür ja kõrvalteenuste tasud kokku ilma käibemaksuta (kuus)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</si>
  <si>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</si>
  <si>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</si>
  <si>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</si>
  <si>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Üüriteenused ja üür</t>
  </si>
  <si>
    <t>Kapitalikomponent (pisiparendus lisa 17 alusel)</t>
  </si>
  <si>
    <t>Kapitali tulumäär 2023 I pa</t>
  </si>
  <si>
    <t>Üür ja kõrvalteenuste tasu 01.01.2024 - 31.12.2024</t>
  </si>
  <si>
    <t>Tasutakse kuni 31.12.2028</t>
  </si>
  <si>
    <t>Üürilepingu nr 3/2-10 muudatusele nr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</si>
</sst>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8" formatCode="#,##0.00\ &quot;€&quot;;[Red]\-#,##0.00\ &quot;€&quot;"/>
    <numFmt numFmtId="164" formatCode="#,##0.0000"/>
    <numFmt numFmtId="165" formatCode="0.000%"/>
    <numFmt numFmtId="166" formatCode="#,##0.00&quot; &quot;;[Red]&quot;-&quot;#,##0.00&quot; &quot;"/>
    <numFmt numFmtId="167" formatCode="d&quot;.&quot;mm&quot;.&quot;yyyy"/>
    <numFmt numFmtId="168" formatCode="#,##0.0"/>
    <numFmt numFmtId="169" formatCode="#,###"/>
    <numFmt numFmtId="170" formatCode="#,##0.00;[Red]#,##0.00"/>
    <numFmt numFmtId="171" formatCode="0.0%"/>
  </numFmts>
  <fonts count="32" x14ac:knownFonts="1">
    <font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sz val="16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  <font>
      <i/>
      <sz val="8"/>
      <color theme="0" tint="-0.499984740745262"/>
      <name val="Calibri"/>
      <family val="2"/>
      <charset val="186"/>
      <scheme val="minor"/>
    </font>
    <font>
      <i/>
      <sz val="16"/>
      <color theme="0" tint="-0.499984740745262"/>
      <name val="Calibri"/>
      <family val="2"/>
      <charset val="186"/>
      <scheme val="minor"/>
    </font>
    <font>
      <i/>
      <sz val="10"/>
      <color theme="0" tint="-0.499984740745262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sz val="8"/>
      <color theme="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1"/>
      <name val="Calibri"/>
      <family val="2"/>
      <scheme val="minor"/>
    </font>
    <font>
      <sz val="11"/>
      <color rgb="FF0033CC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"/>
      <family val="2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b/>
      <sz val="10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1"/>
      <color theme="0" tint="-0.49998474074526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197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0" fontId="2" fillId="2" borderId="0" xfId="0" applyNumberFormat="1" applyFont="1" applyFill="1"/>
    <xf numFmtId="10" fontId="3" fillId="2" borderId="0" xfId="0" applyNumberFormat="1" applyFont="1" applyFill="1"/>
    <xf numFmtId="0" fontId="4" fillId="2" borderId="0" xfId="0" applyFont="1" applyFill="1"/>
    <xf numFmtId="4" fontId="4" fillId="2" borderId="0" xfId="0" applyNumberFormat="1" applyFont="1" applyFill="1"/>
    <xf numFmtId="10" fontId="5" fillId="2" borderId="0" xfId="0" applyNumberFormat="1" applyFont="1" applyFill="1"/>
    <xf numFmtId="165" fontId="6" fillId="5" borderId="0" xfId="1" applyNumberFormat="1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3" fontId="7" fillId="2" borderId="0" xfId="0" applyNumberFormat="1" applyFont="1" applyFill="1"/>
    <xf numFmtId="0" fontId="8" fillId="2" borderId="7" xfId="0" applyFont="1" applyFill="1" applyBorder="1" applyAlignment="1">
      <alignment horizontal="left"/>
    </xf>
    <xf numFmtId="0" fontId="8" fillId="2" borderId="7" xfId="0" applyFont="1" applyFill="1" applyBorder="1" applyAlignment="1">
      <alignment horizontal="center"/>
    </xf>
    <xf numFmtId="14" fontId="7" fillId="2" borderId="0" xfId="0" applyNumberFormat="1" applyFont="1" applyFill="1" applyAlignment="1">
      <alignment horizontal="left"/>
    </xf>
    <xf numFmtId="4" fontId="7" fillId="2" borderId="0" xfId="0" applyNumberFormat="1" applyFont="1" applyFill="1"/>
    <xf numFmtId="14" fontId="7" fillId="2" borderId="0" xfId="0" applyNumberFormat="1" applyFont="1" applyFill="1"/>
    <xf numFmtId="164" fontId="7" fillId="2" borderId="0" xfId="0" applyNumberFormat="1" applyFont="1" applyFill="1"/>
    <xf numFmtId="14" fontId="7" fillId="2" borderId="7" xfId="0" applyNumberFormat="1" applyFont="1" applyFill="1" applyBorder="1"/>
    <xf numFmtId="4" fontId="7" fillId="2" borderId="7" xfId="0" applyNumberFormat="1" applyFont="1" applyFill="1" applyBorder="1"/>
    <xf numFmtId="14" fontId="7" fillId="2" borderId="7" xfId="0" applyNumberFormat="1" applyFont="1" applyFill="1" applyBorder="1" applyAlignment="1">
      <alignment horizontal="left"/>
    </xf>
    <xf numFmtId="14" fontId="7" fillId="2" borderId="20" xfId="0" applyNumberFormat="1" applyFont="1" applyFill="1" applyBorder="1" applyAlignment="1">
      <alignment horizontal="left"/>
    </xf>
    <xf numFmtId="4" fontId="7" fillId="2" borderId="20" xfId="0" applyNumberFormat="1" applyFont="1" applyFill="1" applyBorder="1"/>
    <xf numFmtId="14" fontId="7" fillId="2" borderId="20" xfId="0" applyNumberFormat="1" applyFont="1" applyFill="1" applyBorder="1"/>
    <xf numFmtId="4" fontId="9" fillId="2" borderId="0" xfId="0" applyNumberFormat="1" applyFont="1" applyFill="1"/>
    <xf numFmtId="0" fontId="11" fillId="0" borderId="0" xfId="0" applyFont="1"/>
    <xf numFmtId="0" fontId="12" fillId="0" borderId="0" xfId="0" applyFont="1" applyAlignment="1">
      <alignment horizontal="right"/>
    </xf>
    <xf numFmtId="14" fontId="14" fillId="0" borderId="0" xfId="0" applyNumberFormat="1" applyFont="1" applyAlignment="1">
      <alignment horizontal="right"/>
    </xf>
    <xf numFmtId="4" fontId="11" fillId="0" borderId="0" xfId="0" applyNumberFormat="1" applyFont="1"/>
    <xf numFmtId="10" fontId="11" fillId="0" borderId="0" xfId="0" applyNumberFormat="1" applyFont="1"/>
    <xf numFmtId="0" fontId="16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0" fontId="17" fillId="0" borderId="0" xfId="0" applyFont="1"/>
    <xf numFmtId="0" fontId="10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9" fillId="0" borderId="1" xfId="0" applyFont="1" applyBorder="1" applyAlignment="1">
      <alignment horizontal="right"/>
    </xf>
    <xf numFmtId="4" fontId="19" fillId="0" borderId="1" xfId="0" applyNumberFormat="1" applyFont="1" applyBorder="1"/>
    <xf numFmtId="0" fontId="19" fillId="0" borderId="1" xfId="0" applyFont="1" applyBorder="1"/>
    <xf numFmtId="0" fontId="19" fillId="0" borderId="0" xfId="0" applyFont="1"/>
    <xf numFmtId="0" fontId="10" fillId="0" borderId="1" xfId="0" applyFont="1" applyBorder="1" applyAlignment="1">
      <alignment horizontal="right"/>
    </xf>
    <xf numFmtId="4" fontId="10" fillId="0" borderId="1" xfId="0" applyNumberFormat="1" applyFont="1" applyBorder="1"/>
    <xf numFmtId="0" fontId="10" fillId="0" borderId="1" xfId="0" applyFont="1" applyBorder="1"/>
    <xf numFmtId="3" fontId="17" fillId="2" borderId="1" xfId="0" applyNumberFormat="1" applyFont="1" applyFill="1" applyBorder="1" applyAlignment="1">
      <alignment horizontal="right"/>
    </xf>
    <xf numFmtId="0" fontId="19" fillId="0" borderId="0" xfId="0" applyFont="1" applyAlignment="1">
      <alignment horizontal="right"/>
    </xf>
    <xf numFmtId="2" fontId="17" fillId="3" borderId="8" xfId="0" applyNumberFormat="1" applyFont="1" applyFill="1" applyBorder="1" applyAlignment="1">
      <alignment horizontal="right" wrapText="1"/>
    </xf>
    <xf numFmtId="4" fontId="17" fillId="3" borderId="9" xfId="0" applyNumberFormat="1" applyFont="1" applyFill="1" applyBorder="1" applyAlignment="1">
      <alignment horizontal="right" wrapText="1"/>
    </xf>
    <xf numFmtId="4" fontId="17" fillId="3" borderId="4" xfId="0" applyNumberFormat="1" applyFont="1" applyFill="1" applyBorder="1" applyAlignment="1">
      <alignment horizontal="right" wrapText="1"/>
    </xf>
    <xf numFmtId="4" fontId="17" fillId="2" borderId="10" xfId="0" applyNumberFormat="1" applyFont="1" applyFill="1" applyBorder="1" applyAlignment="1">
      <alignment horizontal="right"/>
    </xf>
    <xf numFmtId="4" fontId="17" fillId="2" borderId="11" xfId="0" applyNumberFormat="1" applyFont="1" applyFill="1" applyBorder="1" applyAlignment="1">
      <alignment horizontal="right"/>
    </xf>
    <xf numFmtId="4" fontId="17" fillId="2" borderId="0" xfId="0" applyNumberFormat="1" applyFont="1" applyFill="1" applyAlignment="1">
      <alignment horizontal="right"/>
    </xf>
    <xf numFmtId="0" fontId="19" fillId="3" borderId="1" xfId="0" applyFont="1" applyFill="1" applyBorder="1"/>
    <xf numFmtId="0" fontId="19" fillId="3" borderId="15" xfId="0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4" fontId="19" fillId="0" borderId="10" xfId="0" applyNumberFormat="1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  <xf numFmtId="0" fontId="19" fillId="0" borderId="0" xfId="0" applyFont="1" applyAlignment="1">
      <alignment wrapText="1"/>
    </xf>
    <xf numFmtId="4" fontId="10" fillId="0" borderId="10" xfId="0" applyNumberFormat="1" applyFont="1" applyBorder="1" applyAlignment="1">
      <alignment horizontal="right"/>
    </xf>
    <xf numFmtId="4" fontId="10" fillId="0" borderId="11" xfId="0" applyNumberFormat="1" applyFont="1" applyBorder="1" applyAlignment="1">
      <alignment horizontal="right"/>
    </xf>
    <xf numFmtId="4" fontId="10" fillId="0" borderId="0" xfId="0" applyNumberFormat="1" applyFont="1" applyAlignment="1">
      <alignment horizontal="right"/>
    </xf>
    <xf numFmtId="9" fontId="10" fillId="0" borderId="0" xfId="0" applyNumberFormat="1" applyFont="1" applyAlignment="1">
      <alignment horizontal="left"/>
    </xf>
    <xf numFmtId="9" fontId="17" fillId="0" borderId="0" xfId="0" applyNumberFormat="1" applyFont="1" applyAlignment="1">
      <alignment horizontal="left"/>
    </xf>
    <xf numFmtId="4" fontId="10" fillId="0" borderId="0" xfId="0" applyNumberFormat="1" applyFont="1"/>
    <xf numFmtId="4" fontId="17" fillId="0" borderId="13" xfId="0" applyNumberFormat="1" applyFont="1" applyBorder="1"/>
    <xf numFmtId="4" fontId="17" fillId="0" borderId="0" xfId="0" applyNumberFormat="1" applyFont="1"/>
    <xf numFmtId="0" fontId="21" fillId="0" borderId="0" xfId="0" applyFont="1"/>
    <xf numFmtId="4" fontId="13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left"/>
    </xf>
    <xf numFmtId="4" fontId="13" fillId="0" borderId="0" xfId="0" applyNumberFormat="1" applyFont="1" applyAlignment="1">
      <alignment wrapText="1"/>
    </xf>
    <xf numFmtId="0" fontId="19" fillId="3" borderId="27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8" fillId="0" borderId="9" xfId="0" applyFont="1" applyBorder="1" applyAlignment="1">
      <alignment horizont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3" borderId="9" xfId="0" applyFont="1" applyFill="1" applyBorder="1" applyAlignment="1">
      <alignment wrapText="1"/>
    </xf>
    <xf numFmtId="0" fontId="18" fillId="2" borderId="11" xfId="0" applyFont="1" applyFill="1" applyBorder="1"/>
    <xf numFmtId="0" fontId="17" fillId="3" borderId="31" xfId="0" applyFont="1" applyFill="1" applyBorder="1" applyAlignment="1">
      <alignment horizontal="center" vertical="center"/>
    </xf>
    <xf numFmtId="4" fontId="19" fillId="4" borderId="12" xfId="0" applyNumberFormat="1" applyFont="1" applyFill="1" applyBorder="1" applyAlignment="1">
      <alignment horizontal="right"/>
    </xf>
    <xf numFmtId="4" fontId="19" fillId="4" borderId="13" xfId="0" applyNumberFormat="1" applyFont="1" applyFill="1" applyBorder="1" applyAlignment="1">
      <alignment horizontal="right"/>
    </xf>
    <xf numFmtId="4" fontId="19" fillId="4" borderId="34" xfId="0" applyNumberFormat="1" applyFont="1" applyFill="1" applyBorder="1" applyAlignment="1">
      <alignment horizontal="right"/>
    </xf>
    <xf numFmtId="0" fontId="10" fillId="4" borderId="35" xfId="0" applyFont="1" applyFill="1" applyBorder="1"/>
    <xf numFmtId="0" fontId="17" fillId="0" borderId="1" xfId="0" applyFont="1" applyBorder="1"/>
    <xf numFmtId="0" fontId="1" fillId="2" borderId="0" xfId="1" applyFill="1"/>
    <xf numFmtId="0" fontId="22" fillId="6" borderId="0" xfId="1" applyFont="1" applyFill="1" applyAlignment="1">
      <alignment horizontal="right"/>
    </xf>
    <xf numFmtId="0" fontId="0" fillId="2" borderId="0" xfId="0" applyFill="1"/>
    <xf numFmtId="0" fontId="23" fillId="6" borderId="0" xfId="1" applyFont="1" applyFill="1"/>
    <xf numFmtId="0" fontId="23" fillId="6" borderId="0" xfId="1" applyFont="1" applyFill="1" applyAlignment="1">
      <alignment horizontal="right"/>
    </xf>
    <xf numFmtId="0" fontId="24" fillId="6" borderId="0" xfId="1" applyFont="1" applyFill="1"/>
    <xf numFmtId="0" fontId="25" fillId="6" borderId="0" xfId="1" applyFont="1" applyFill="1"/>
    <xf numFmtId="4" fontId="1" fillId="6" borderId="0" xfId="1" applyNumberFormat="1" applyFill="1"/>
    <xf numFmtId="4" fontId="0" fillId="2" borderId="0" xfId="0" applyNumberFormat="1" applyFill="1"/>
    <xf numFmtId="2" fontId="0" fillId="2" borderId="0" xfId="0" applyNumberFormat="1" applyFill="1"/>
    <xf numFmtId="166" fontId="0" fillId="2" borderId="0" xfId="0" applyNumberFormat="1" applyFill="1"/>
    <xf numFmtId="0" fontId="1" fillId="5" borderId="6" xfId="1" applyFill="1" applyBorder="1"/>
    <xf numFmtId="0" fontId="1" fillId="6" borderId="20" xfId="1" applyFill="1" applyBorder="1"/>
    <xf numFmtId="0" fontId="0" fillId="2" borderId="20" xfId="0" applyFill="1" applyBorder="1"/>
    <xf numFmtId="0" fontId="1" fillId="5" borderId="15" xfId="1" applyFill="1" applyBorder="1"/>
    <xf numFmtId="0" fontId="12" fillId="2" borderId="0" xfId="0" applyFont="1" applyFill="1" applyProtection="1">
      <protection hidden="1"/>
    </xf>
    <xf numFmtId="0" fontId="1" fillId="5" borderId="19" xfId="1" applyFill="1" applyBorder="1"/>
    <xf numFmtId="0" fontId="1" fillId="6" borderId="0" xfId="1" applyFill="1"/>
    <xf numFmtId="0" fontId="1" fillId="5" borderId="0" xfId="1" applyFill="1"/>
    <xf numFmtId="0" fontId="1" fillId="5" borderId="17" xfId="1" applyFill="1" applyBorder="1"/>
    <xf numFmtId="168" fontId="0" fillId="2" borderId="0" xfId="0" applyNumberFormat="1" applyFill="1" applyProtection="1">
      <protection hidden="1"/>
    </xf>
    <xf numFmtId="167" fontId="0" fillId="2" borderId="0" xfId="0" applyNumberFormat="1" applyFill="1"/>
    <xf numFmtId="4" fontId="1" fillId="5" borderId="0" xfId="1" applyNumberFormat="1" applyFill="1"/>
    <xf numFmtId="169" fontId="1" fillId="2" borderId="0" xfId="1" applyNumberFormat="1" applyFill="1"/>
    <xf numFmtId="10" fontId="1" fillId="5" borderId="0" xfId="2" applyNumberFormat="1" applyFont="1" applyFill="1"/>
    <xf numFmtId="168" fontId="12" fillId="2" borderId="0" xfId="0" applyNumberFormat="1" applyFont="1" applyFill="1" applyProtection="1">
      <protection hidden="1"/>
    </xf>
    <xf numFmtId="0" fontId="1" fillId="5" borderId="18" xfId="1" applyFill="1" applyBorder="1"/>
    <xf numFmtId="0" fontId="1" fillId="6" borderId="7" xfId="1" applyFill="1" applyBorder="1"/>
    <xf numFmtId="0" fontId="0" fillId="2" borderId="7" xfId="0" applyFill="1" applyBorder="1"/>
    <xf numFmtId="0" fontId="1" fillId="5" borderId="16" xfId="1" applyFill="1" applyBorder="1"/>
    <xf numFmtId="0" fontId="26" fillId="2" borderId="0" xfId="1" applyFont="1" applyFill="1"/>
    <xf numFmtId="165" fontId="1" fillId="5" borderId="0" xfId="1" applyNumberFormat="1" applyFill="1"/>
    <xf numFmtId="0" fontId="27" fillId="6" borderId="36" xfId="1" applyFont="1" applyFill="1" applyBorder="1" applyAlignment="1">
      <alignment horizontal="right"/>
    </xf>
    <xf numFmtId="167" fontId="28" fillId="6" borderId="0" xfId="1" applyNumberFormat="1" applyFont="1" applyFill="1"/>
    <xf numFmtId="166" fontId="1" fillId="6" borderId="0" xfId="1" applyNumberFormat="1" applyFill="1"/>
    <xf numFmtId="2" fontId="1" fillId="6" borderId="0" xfId="1" applyNumberFormat="1" applyFill="1"/>
    <xf numFmtId="0" fontId="19" fillId="3" borderId="21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167" fontId="1" fillId="5" borderId="20" xfId="1" applyNumberFormat="1" applyFill="1" applyBorder="1"/>
    <xf numFmtId="8" fontId="0" fillId="2" borderId="0" xfId="0" applyNumberFormat="1" applyFill="1"/>
    <xf numFmtId="10" fontId="1" fillId="5" borderId="7" xfId="1" applyNumberFormat="1" applyFill="1" applyBorder="1"/>
    <xf numFmtId="170" fontId="0" fillId="2" borderId="0" xfId="0" applyNumberFormat="1" applyFill="1"/>
    <xf numFmtId="0" fontId="29" fillId="0" borderId="0" xfId="0" applyFont="1" applyAlignment="1">
      <alignment horizontal="right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left"/>
    </xf>
    <xf numFmtId="4" fontId="18" fillId="2" borderId="8" xfId="0" applyNumberFormat="1" applyFont="1" applyFill="1" applyBorder="1" applyAlignment="1">
      <alignment horizontal="right"/>
    </xf>
    <xf numFmtId="4" fontId="18" fillId="2" borderId="9" xfId="0" applyNumberFormat="1" applyFont="1" applyFill="1" applyBorder="1" applyAlignment="1">
      <alignment horizontal="right"/>
    </xf>
    <xf numFmtId="4" fontId="18" fillId="2" borderId="9" xfId="0" applyNumberFormat="1" applyFont="1" applyFill="1" applyBorder="1"/>
    <xf numFmtId="2" fontId="22" fillId="6" borderId="0" xfId="1" applyNumberFormat="1" applyFont="1" applyFill="1" applyAlignment="1">
      <alignment horizontal="right"/>
    </xf>
    <xf numFmtId="2" fontId="23" fillId="6" borderId="0" xfId="1" applyNumberFormat="1" applyFont="1" applyFill="1" applyAlignment="1">
      <alignment horizontal="right"/>
    </xf>
    <xf numFmtId="2" fontId="24" fillId="6" borderId="0" xfId="1" applyNumberFormat="1" applyFont="1" applyFill="1"/>
    <xf numFmtId="2" fontId="1" fillId="2" borderId="0" xfId="1" applyNumberFormat="1" applyFill="1"/>
    <xf numFmtId="3" fontId="1" fillId="5" borderId="0" xfId="1" applyNumberFormat="1" applyFill="1"/>
    <xf numFmtId="171" fontId="1" fillId="5" borderId="7" xfId="1" applyNumberFormat="1" applyFill="1" applyBorder="1"/>
    <xf numFmtId="2" fontId="26" fillId="2" borderId="0" xfId="1" applyNumberFormat="1" applyFont="1" applyFill="1"/>
    <xf numFmtId="2" fontId="27" fillId="6" borderId="36" xfId="1" applyNumberFormat="1" applyFont="1" applyFill="1" applyBorder="1" applyAlignment="1">
      <alignment horizontal="right"/>
    </xf>
    <xf numFmtId="0" fontId="10" fillId="2" borderId="5" xfId="0" applyFont="1" applyFill="1" applyBorder="1"/>
    <xf numFmtId="0" fontId="10" fillId="2" borderId="2" xfId="0" applyFont="1" applyFill="1" applyBorder="1" applyAlignment="1">
      <alignment readingOrder="1"/>
    </xf>
    <xf numFmtId="4" fontId="18" fillId="0" borderId="8" xfId="0" applyNumberFormat="1" applyFont="1" applyBorder="1" applyAlignment="1">
      <alignment horizontal="right"/>
    </xf>
    <xf numFmtId="4" fontId="18" fillId="0" borderId="9" xfId="0" applyNumberFormat="1" applyFont="1" applyBorder="1" applyAlignment="1">
      <alignment horizontal="right"/>
    </xf>
    <xf numFmtId="4" fontId="18" fillId="0" borderId="9" xfId="0" applyNumberFormat="1" applyFont="1" applyBorder="1" applyAlignment="1">
      <alignment wrapText="1"/>
    </xf>
    <xf numFmtId="0" fontId="10" fillId="2" borderId="15" xfId="0" applyFont="1" applyFill="1" applyBorder="1" applyAlignment="1">
      <alignment horizontal="center" vertical="center"/>
    </xf>
    <xf numFmtId="3" fontId="17" fillId="2" borderId="0" xfId="0" applyNumberFormat="1" applyFont="1" applyFill="1" applyAlignment="1">
      <alignment horizontal="right"/>
    </xf>
    <xf numFmtId="0" fontId="10" fillId="0" borderId="3" xfId="0" applyFont="1" applyBorder="1" applyAlignment="1">
      <alignment horizontal="left"/>
    </xf>
    <xf numFmtId="4" fontId="1" fillId="2" borderId="0" xfId="1" applyNumberFormat="1" applyFill="1"/>
    <xf numFmtId="164" fontId="11" fillId="0" borderId="0" xfId="0" applyNumberFormat="1" applyFont="1"/>
    <xf numFmtId="2" fontId="31" fillId="2" borderId="8" xfId="0" applyNumberFormat="1" applyFont="1" applyFill="1" applyBorder="1"/>
    <xf numFmtId="0" fontId="10" fillId="0" borderId="8" xfId="0" applyFont="1" applyBorder="1"/>
    <xf numFmtId="0" fontId="10" fillId="2" borderId="31" xfId="0" applyFont="1" applyFill="1" applyBorder="1" applyAlignment="1">
      <alignment wrapText="1"/>
    </xf>
    <xf numFmtId="0" fontId="10" fillId="0" borderId="31" xfId="0" applyFont="1" applyBorder="1" applyAlignment="1">
      <alignment wrapText="1"/>
    </xf>
    <xf numFmtId="0" fontId="10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left"/>
    </xf>
    <xf numFmtId="0" fontId="10" fillId="2" borderId="9" xfId="0" applyFont="1" applyFill="1" applyBorder="1"/>
    <xf numFmtId="0" fontId="10" fillId="2" borderId="14" xfId="0" applyFont="1" applyFill="1" applyBorder="1"/>
    <xf numFmtId="0" fontId="10" fillId="0" borderId="30" xfId="0" applyFont="1" applyBorder="1" applyAlignment="1">
      <alignment horizontal="left"/>
    </xf>
    <xf numFmtId="0" fontId="10" fillId="2" borderId="31" xfId="0" applyFont="1" applyFill="1" applyBorder="1" applyAlignment="1">
      <alignment readingOrder="1"/>
    </xf>
    <xf numFmtId="0" fontId="19" fillId="2" borderId="10" xfId="0" applyFont="1" applyFill="1" applyBorder="1" applyAlignment="1">
      <alignment horizontal="left"/>
    </xf>
    <xf numFmtId="0" fontId="19" fillId="2" borderId="0" xfId="0" applyFont="1" applyFill="1"/>
    <xf numFmtId="0" fontId="19" fillId="2" borderId="11" xfId="0" applyFont="1" applyFill="1" applyBorder="1"/>
    <xf numFmtId="0" fontId="19" fillId="3" borderId="8" xfId="0" applyFont="1" applyFill="1" applyBorder="1"/>
    <xf numFmtId="0" fontId="19" fillId="3" borderId="9" xfId="0" applyFont="1" applyFill="1" applyBorder="1"/>
    <xf numFmtId="0" fontId="10" fillId="2" borderId="8" xfId="0" applyFont="1" applyFill="1" applyBorder="1" applyAlignment="1">
      <alignment horizontal="left"/>
    </xf>
    <xf numFmtId="0" fontId="19" fillId="2" borderId="9" xfId="0" applyFont="1" applyFill="1" applyBorder="1"/>
    <xf numFmtId="0" fontId="10" fillId="0" borderId="9" xfId="0" applyFont="1" applyBorder="1"/>
    <xf numFmtId="4" fontId="31" fillId="2" borderId="9" xfId="0" applyNumberFormat="1" applyFont="1" applyFill="1" applyBorder="1" applyAlignment="1">
      <alignment horizontal="right"/>
    </xf>
    <xf numFmtId="0" fontId="19" fillId="3" borderId="30" xfId="0" applyFont="1" applyFill="1" applyBorder="1" applyAlignment="1">
      <alignment wrapText="1"/>
    </xf>
    <xf numFmtId="0" fontId="19" fillId="4" borderId="33" xfId="0" applyFont="1" applyFill="1" applyBorder="1"/>
    <xf numFmtId="0" fontId="19" fillId="4" borderId="35" xfId="0" applyFont="1" applyFill="1" applyBorder="1"/>
    <xf numFmtId="0" fontId="19" fillId="4" borderId="32" xfId="0" applyFont="1" applyFill="1" applyBorder="1"/>
    <xf numFmtId="3" fontId="1" fillId="2" borderId="0" xfId="1" applyNumberFormat="1" applyFill="1"/>
    <xf numFmtId="0" fontId="18" fillId="0" borderId="14" xfId="0" applyFont="1" applyBorder="1" applyAlignment="1">
      <alignment vertical="center" wrapText="1"/>
    </xf>
    <xf numFmtId="4" fontId="19" fillId="0" borderId="12" xfId="0" applyNumberFormat="1" applyFont="1" applyBorder="1" applyAlignment="1">
      <alignment horizontal="right"/>
    </xf>
    <xf numFmtId="0" fontId="30" fillId="0" borderId="0" xfId="0" applyFont="1" applyAlignment="1">
      <alignment horizont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 wrapText="1"/>
    </xf>
    <xf numFmtId="0" fontId="19" fillId="3" borderId="31" xfId="0" applyFont="1" applyFill="1" applyBorder="1" applyAlignment="1">
      <alignment horizontal="left" wrapText="1"/>
    </xf>
    <xf numFmtId="4" fontId="18" fillId="0" borderId="24" xfId="0" applyNumberFormat="1" applyFont="1" applyBorder="1" applyAlignment="1">
      <alignment horizontal="center" vertical="center" wrapText="1"/>
    </xf>
    <xf numFmtId="4" fontId="18" fillId="0" borderId="25" xfId="0" applyNumberFormat="1" applyFont="1" applyBorder="1" applyAlignment="1">
      <alignment horizontal="center" vertical="center" wrapText="1"/>
    </xf>
    <xf numFmtId="4" fontId="18" fillId="0" borderId="23" xfId="0" applyNumberFormat="1" applyFont="1" applyBorder="1" applyAlignment="1">
      <alignment horizontal="center" vertical="center" wrapText="1"/>
    </xf>
    <xf numFmtId="0" fontId="19" fillId="3" borderId="37" xfId="0" applyFont="1" applyFill="1" applyBorder="1" applyAlignment="1">
      <alignment horizontal="left"/>
    </xf>
    <xf numFmtId="0" fontId="19" fillId="3" borderId="26" xfId="0" applyFont="1" applyFill="1" applyBorder="1" applyAlignment="1">
      <alignment horizontal="left"/>
    </xf>
    <xf numFmtId="0" fontId="19" fillId="3" borderId="38" xfId="0" applyFont="1" applyFill="1" applyBorder="1" applyAlignment="1">
      <alignment horizontal="left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4" fontId="18" fillId="0" borderId="15" xfId="0" applyNumberFormat="1" applyFont="1" applyBorder="1" applyAlignment="1">
      <alignment horizontal="center" vertical="center" wrapText="1"/>
    </xf>
    <xf numFmtId="4" fontId="18" fillId="0" borderId="17" xfId="0" applyNumberFormat="1" applyFont="1" applyBorder="1" applyAlignment="1">
      <alignment horizontal="center" vertical="center" wrapText="1"/>
    </xf>
    <xf numFmtId="4" fontId="18" fillId="0" borderId="16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31" xfId="0" applyFont="1" applyBorder="1" applyAlignment="1">
      <alignment horizontal="left" wrapText="1"/>
    </xf>
    <xf numFmtId="4" fontId="18" fillId="0" borderId="9" xfId="0" applyNumberFormat="1" applyFont="1" applyFill="1" applyBorder="1" applyAlignment="1">
      <alignment horizontal="right"/>
    </xf>
  </cellXfs>
  <cellStyles count="3">
    <cellStyle name="Normaallaad 4" xfId="1" xr:uid="{0885D0C0-00C4-4A1C-97F7-4333398810A1}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1B788006-1DD4-4819-9EE0-ECB0F3D9AA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8"/>
  <sheetViews>
    <sheetView tabSelected="1" zoomScale="90" zoomScaleNormal="90" workbookViewId="0">
      <selection activeCell="L19" sqref="L19"/>
    </sheetView>
  </sheetViews>
  <sheetFormatPr defaultColWidth="9.140625" defaultRowHeight="15" customHeight="1" x14ac:dyDescent="0.25"/>
  <cols>
    <col min="1" max="1" width="4.42578125" style="25" customWidth="1"/>
    <col min="2" max="2" width="6.5703125" style="25" customWidth="1"/>
    <col min="3" max="3" width="7.42578125" style="25" customWidth="1"/>
    <col min="4" max="4" width="62.5703125" style="25" customWidth="1"/>
    <col min="5" max="6" width="15.7109375" style="25" customWidth="1"/>
    <col min="7" max="7" width="26.28515625" style="25" customWidth="1"/>
    <col min="8" max="8" width="34.28515625" style="25" customWidth="1"/>
    <col min="9" max="9" width="14.42578125" style="25" bestFit="1" customWidth="1"/>
    <col min="10" max="12" width="9.140625" style="25"/>
    <col min="13" max="13" width="20.28515625" style="25" customWidth="1"/>
    <col min="14" max="14" width="17.42578125" style="25" customWidth="1"/>
    <col min="15" max="16384" width="9.140625" style="25"/>
  </cols>
  <sheetData>
    <row r="1" spans="2:11" ht="15" customHeight="1" x14ac:dyDescent="0.25">
      <c r="B1" s="31" t="s">
        <v>84</v>
      </c>
      <c r="C1" s="31"/>
      <c r="D1" s="31"/>
      <c r="G1" s="26"/>
      <c r="H1" s="126" t="s">
        <v>0</v>
      </c>
    </row>
    <row r="2" spans="2:11" ht="15" customHeight="1" x14ac:dyDescent="0.25">
      <c r="B2" s="31" t="s">
        <v>98</v>
      </c>
      <c r="C2" s="31"/>
      <c r="D2" s="31"/>
      <c r="E2" s="31"/>
      <c r="F2" s="31"/>
      <c r="G2" s="26"/>
      <c r="H2" s="126" t="s">
        <v>1</v>
      </c>
    </row>
    <row r="3" spans="2:11" ht="15" customHeight="1" x14ac:dyDescent="0.25">
      <c r="B3" s="31"/>
      <c r="C3" s="31"/>
      <c r="D3" s="31"/>
      <c r="E3" s="31"/>
      <c r="F3" s="31"/>
      <c r="G3" s="26"/>
    </row>
    <row r="4" spans="2:11" ht="15" customHeight="1" x14ac:dyDescent="0.3">
      <c r="B4" s="176" t="s">
        <v>96</v>
      </c>
      <c r="C4" s="176"/>
      <c r="D4" s="176"/>
      <c r="E4" s="176"/>
      <c r="F4" s="176"/>
      <c r="G4" s="176"/>
      <c r="H4" s="176"/>
    </row>
    <row r="5" spans="2:11" ht="15" customHeight="1" x14ac:dyDescent="0.25">
      <c r="B5" s="31"/>
      <c r="C5" s="32"/>
      <c r="D5" s="33"/>
      <c r="E5" s="31"/>
      <c r="F5" s="31"/>
      <c r="G5" s="26"/>
    </row>
    <row r="6" spans="2:11" ht="15" customHeight="1" x14ac:dyDescent="0.25">
      <c r="B6" s="31"/>
      <c r="C6" s="32" t="s">
        <v>2</v>
      </c>
      <c r="D6" s="82" t="s">
        <v>3</v>
      </c>
      <c r="E6" s="31"/>
      <c r="F6" s="31"/>
      <c r="G6" s="26"/>
    </row>
    <row r="7" spans="2:11" ht="15" customHeight="1" x14ac:dyDescent="0.25">
      <c r="B7" s="31"/>
      <c r="C7" s="32" t="s">
        <v>4</v>
      </c>
      <c r="D7" s="82" t="s">
        <v>5</v>
      </c>
      <c r="E7" s="31"/>
      <c r="F7" s="31"/>
      <c r="G7" s="26"/>
    </row>
    <row r="8" spans="2:11" x14ac:dyDescent="0.25">
      <c r="B8" s="31"/>
      <c r="C8" s="31"/>
      <c r="D8" s="31"/>
      <c r="E8" s="34"/>
      <c r="F8" s="35"/>
      <c r="G8" s="27"/>
    </row>
    <row r="9" spans="2:11" ht="15" customHeight="1" x14ac:dyDescent="0.25">
      <c r="B9" s="31"/>
      <c r="C9" s="31"/>
      <c r="D9" s="36" t="s">
        <v>6</v>
      </c>
      <c r="E9" s="37">
        <v>22160.9</v>
      </c>
      <c r="F9" s="38" t="s">
        <v>7</v>
      </c>
    </row>
    <row r="10" spans="2:11" ht="15" customHeight="1" x14ac:dyDescent="0.25">
      <c r="B10" s="31"/>
      <c r="C10" s="31"/>
      <c r="D10" s="40" t="s">
        <v>8</v>
      </c>
      <c r="E10" s="41">
        <f>E9-E11</f>
        <v>21907.7</v>
      </c>
      <c r="F10" s="42" t="s">
        <v>7</v>
      </c>
    </row>
    <row r="11" spans="2:11" ht="15" customHeight="1" x14ac:dyDescent="0.25">
      <c r="B11" s="31"/>
      <c r="C11" s="31"/>
      <c r="D11" s="40" t="s">
        <v>9</v>
      </c>
      <c r="E11" s="42">
        <v>253.2</v>
      </c>
      <c r="F11" s="42" t="s">
        <v>7</v>
      </c>
    </row>
    <row r="12" spans="2:11" ht="15" customHeight="1" x14ac:dyDescent="0.25">
      <c r="B12" s="31"/>
      <c r="C12" s="31"/>
      <c r="D12" s="36" t="s">
        <v>10</v>
      </c>
      <c r="E12" s="37">
        <f>E10</f>
        <v>21907.7</v>
      </c>
      <c r="F12" s="38" t="s">
        <v>7</v>
      </c>
    </row>
    <row r="13" spans="2:11" ht="15" customHeight="1" x14ac:dyDescent="0.25">
      <c r="B13" s="31"/>
      <c r="C13" s="31"/>
      <c r="D13" s="36" t="s">
        <v>11</v>
      </c>
      <c r="E13" s="43">
        <f>108637</f>
        <v>108637</v>
      </c>
      <c r="F13" s="38" t="s">
        <v>7</v>
      </c>
    </row>
    <row r="14" spans="2:11" ht="15" customHeight="1" thickBot="1" x14ac:dyDescent="0.3">
      <c r="B14" s="31"/>
      <c r="C14" s="31"/>
      <c r="D14" s="44"/>
      <c r="E14" s="146"/>
      <c r="F14" s="39"/>
    </row>
    <row r="15" spans="2:11" ht="15" customHeight="1" x14ac:dyDescent="0.25">
      <c r="B15" s="185" t="s">
        <v>93</v>
      </c>
      <c r="C15" s="186"/>
      <c r="D15" s="187"/>
      <c r="E15" s="119" t="s">
        <v>12</v>
      </c>
      <c r="F15" s="71" t="s">
        <v>13</v>
      </c>
      <c r="G15" s="70" t="s">
        <v>14</v>
      </c>
      <c r="H15" s="71" t="s">
        <v>15</v>
      </c>
    </row>
    <row r="16" spans="2:11" x14ac:dyDescent="0.25">
      <c r="B16" s="151"/>
      <c r="C16" s="128" t="s">
        <v>16</v>
      </c>
      <c r="D16" s="152"/>
      <c r="E16" s="129">
        <f>F16/$E$10</f>
        <v>1.0472443487131666</v>
      </c>
      <c r="F16" s="131">
        <f>'kap.komp annuiteetgraafikud'!F22+'kap.komp annuiteetgraafikud'!L22+'kap.komp annuiteetgraafikud'!X22</f>
        <v>22942.715018303439</v>
      </c>
      <c r="G16" s="182" t="s">
        <v>17</v>
      </c>
      <c r="H16" s="72"/>
      <c r="I16" s="67"/>
      <c r="K16" s="28"/>
    </row>
    <row r="17" spans="2:14" x14ac:dyDescent="0.25">
      <c r="B17" s="151"/>
      <c r="C17" s="128" t="s">
        <v>18</v>
      </c>
      <c r="D17" s="152"/>
      <c r="E17" s="129">
        <f>F17/$E$10</f>
        <v>4.7395103282144503E-2</v>
      </c>
      <c r="F17" s="130">
        <f>'kap.komp annuiteetgraafikud'!R7</f>
        <v>1038.3177041742372</v>
      </c>
      <c r="G17" s="183"/>
      <c r="H17" s="73" t="s">
        <v>19</v>
      </c>
      <c r="I17" s="67"/>
    </row>
    <row r="18" spans="2:14" x14ac:dyDescent="0.25">
      <c r="B18" s="151"/>
      <c r="C18" s="128" t="s">
        <v>20</v>
      </c>
      <c r="D18" s="152"/>
      <c r="E18" s="129">
        <f>F18/$E$10</f>
        <v>4.6611106602422918</v>
      </c>
      <c r="F18" s="130">
        <f>'kap.komp annuiteetgraafikud'!AD55</f>
        <v>102114.21401139007</v>
      </c>
      <c r="G18" s="183"/>
      <c r="H18" s="74"/>
      <c r="I18" s="68"/>
    </row>
    <row r="19" spans="2:14" x14ac:dyDescent="0.25">
      <c r="B19" s="151"/>
      <c r="C19" s="147" t="s">
        <v>21</v>
      </c>
      <c r="D19" s="153"/>
      <c r="E19" s="129">
        <f t="shared" ref="E19:E21" si="0">F19/$E$10</f>
        <v>0.17869927011963829</v>
      </c>
      <c r="F19" s="143">
        <f>'Annuiteetgraafik (lisa 13)'!F41</f>
        <v>3914.89</v>
      </c>
      <c r="G19" s="183"/>
      <c r="H19" s="74" t="s">
        <v>22</v>
      </c>
      <c r="I19" s="68"/>
    </row>
    <row r="20" spans="2:14" x14ac:dyDescent="0.25">
      <c r="B20" s="151"/>
      <c r="C20" s="147" t="s">
        <v>23</v>
      </c>
      <c r="D20" s="153"/>
      <c r="E20" s="129">
        <f t="shared" si="0"/>
        <v>4.5577025812499769E-2</v>
      </c>
      <c r="F20" s="143">
        <f>'Annuiteetgraafik (lisa 15)'!F15</f>
        <v>998.48780839250117</v>
      </c>
      <c r="G20" s="183"/>
      <c r="H20" s="74" t="s">
        <v>83</v>
      </c>
      <c r="I20" s="68"/>
    </row>
    <row r="21" spans="2:14" x14ac:dyDescent="0.25">
      <c r="B21" s="151"/>
      <c r="C21" s="147" t="s">
        <v>94</v>
      </c>
      <c r="D21" s="153"/>
      <c r="E21" s="129">
        <f t="shared" si="0"/>
        <v>5.4863374582073389E-2</v>
      </c>
      <c r="F21" s="196">
        <f>'Annuiteetgraafik (lisa 17)_PP'!F15</f>
        <v>1201.9303513316893</v>
      </c>
      <c r="G21" s="183"/>
      <c r="H21" s="73" t="s">
        <v>97</v>
      </c>
      <c r="I21" s="68"/>
    </row>
    <row r="22" spans="2:14" x14ac:dyDescent="0.25">
      <c r="B22" s="154">
        <v>400</v>
      </c>
      <c r="C22" s="194" t="s">
        <v>24</v>
      </c>
      <c r="D22" s="195"/>
      <c r="E22" s="142">
        <f t="shared" ref="E22:E26" si="1">F22/$E$10</f>
        <v>3.8256651249378071</v>
      </c>
      <c r="F22" s="144">
        <v>83811.523857599997</v>
      </c>
      <c r="G22" s="191" t="s">
        <v>25</v>
      </c>
      <c r="H22" s="174"/>
      <c r="I22" s="69"/>
      <c r="L22" s="29"/>
      <c r="M22" s="28"/>
      <c r="N22" s="149"/>
    </row>
    <row r="23" spans="2:14" x14ac:dyDescent="0.25">
      <c r="B23" s="155">
        <v>100</v>
      </c>
      <c r="C23" s="127" t="s">
        <v>26</v>
      </c>
      <c r="D23" s="156"/>
      <c r="E23" s="129">
        <f>F23/$E$10</f>
        <v>0.28505373909629944</v>
      </c>
      <c r="F23" s="130">
        <v>6244.8717999999999</v>
      </c>
      <c r="G23" s="192"/>
      <c r="H23" s="188" t="s">
        <v>27</v>
      </c>
      <c r="I23" s="67"/>
      <c r="K23" s="28"/>
    </row>
    <row r="24" spans="2:14" ht="15" customHeight="1" x14ac:dyDescent="0.25">
      <c r="B24" s="155">
        <v>200</v>
      </c>
      <c r="C24" s="140" t="s">
        <v>28</v>
      </c>
      <c r="D24" s="157"/>
      <c r="E24" s="129">
        <f>F24/$E$10</f>
        <v>1.7844347968978944</v>
      </c>
      <c r="F24" s="130">
        <v>39092.862200000003</v>
      </c>
      <c r="G24" s="192"/>
      <c r="H24" s="189"/>
      <c r="I24" s="67"/>
    </row>
    <row r="25" spans="2:14" ht="15" customHeight="1" x14ac:dyDescent="0.25">
      <c r="B25" s="158">
        <v>310</v>
      </c>
      <c r="C25" s="141" t="s">
        <v>29</v>
      </c>
      <c r="D25" s="159"/>
      <c r="E25" s="129">
        <f>F25/$E$10</f>
        <v>0.11291058851454054</v>
      </c>
      <c r="F25" s="130">
        <v>2473.6113</v>
      </c>
      <c r="G25" s="192"/>
      <c r="H25" s="189"/>
      <c r="I25" s="67"/>
      <c r="K25" s="28"/>
    </row>
    <row r="26" spans="2:14" x14ac:dyDescent="0.25">
      <c r="B26" s="155">
        <v>500</v>
      </c>
      <c r="C26" s="127" t="s">
        <v>30</v>
      </c>
      <c r="D26" s="156"/>
      <c r="E26" s="129">
        <f t="shared" si="1"/>
        <v>0.37617092163942356</v>
      </c>
      <c r="F26" s="130">
        <v>8241.0396999999994</v>
      </c>
      <c r="G26" s="193"/>
      <c r="H26" s="190"/>
      <c r="I26" s="67"/>
    </row>
    <row r="27" spans="2:14" ht="15" customHeight="1" x14ac:dyDescent="0.25">
      <c r="B27" s="169"/>
      <c r="C27" s="180" t="s">
        <v>31</v>
      </c>
      <c r="D27" s="181"/>
      <c r="E27" s="45">
        <f>SUM(E16:E26)</f>
        <v>12.41912495383778</v>
      </c>
      <c r="F27" s="46">
        <f>SUM(F16:F26)</f>
        <v>272074.46375119197</v>
      </c>
      <c r="G27" s="47"/>
      <c r="H27" s="75"/>
    </row>
    <row r="28" spans="2:14" ht="15" customHeight="1" x14ac:dyDescent="0.25">
      <c r="B28" s="160"/>
      <c r="C28" s="161"/>
      <c r="D28" s="162"/>
      <c r="E28" s="48"/>
      <c r="F28" s="49"/>
      <c r="G28" s="50"/>
      <c r="H28" s="76"/>
    </row>
    <row r="29" spans="2:14" ht="15" customHeight="1" x14ac:dyDescent="0.25">
      <c r="B29" s="163" t="s">
        <v>32</v>
      </c>
      <c r="C29" s="51"/>
      <c r="D29" s="164"/>
      <c r="E29" s="120" t="s">
        <v>12</v>
      </c>
      <c r="F29" s="121" t="s">
        <v>13</v>
      </c>
      <c r="G29" s="52" t="s">
        <v>14</v>
      </c>
      <c r="H29" s="77" t="s">
        <v>15</v>
      </c>
      <c r="K29" s="29"/>
    </row>
    <row r="30" spans="2:14" x14ac:dyDescent="0.25">
      <c r="B30" s="165">
        <v>300</v>
      </c>
      <c r="C30" s="127" t="s">
        <v>33</v>
      </c>
      <c r="D30" s="166"/>
      <c r="E30" s="150">
        <f>F30/$E$10</f>
        <v>1.3693815416497395E-2</v>
      </c>
      <c r="F30" s="168">
        <v>300</v>
      </c>
      <c r="G30" s="145" t="s">
        <v>34</v>
      </c>
      <c r="H30" s="177" t="s">
        <v>35</v>
      </c>
      <c r="K30" s="29"/>
    </row>
    <row r="31" spans="2:14" x14ac:dyDescent="0.25">
      <c r="B31" s="155">
        <v>600</v>
      </c>
      <c r="C31" s="42" t="s">
        <v>86</v>
      </c>
      <c r="D31" s="167"/>
      <c r="E31" s="150"/>
      <c r="F31" s="168"/>
      <c r="G31" s="182" t="s">
        <v>87</v>
      </c>
      <c r="H31" s="178"/>
    </row>
    <row r="32" spans="2:14" x14ac:dyDescent="0.25">
      <c r="B32" s="155"/>
      <c r="C32" s="42">
        <v>610</v>
      </c>
      <c r="D32" s="167" t="s">
        <v>36</v>
      </c>
      <c r="E32" s="150">
        <f t="shared" ref="E32:E34" si="2">F32/$E$10</f>
        <v>2.7171592636378987</v>
      </c>
      <c r="F32" s="168">
        <v>59526.71</v>
      </c>
      <c r="G32" s="183"/>
      <c r="H32" s="178"/>
      <c r="J32" s="30"/>
    </row>
    <row r="33" spans="2:8" x14ac:dyDescent="0.25">
      <c r="B33" s="155"/>
      <c r="C33" s="42">
        <v>620</v>
      </c>
      <c r="D33" s="167" t="s">
        <v>37</v>
      </c>
      <c r="E33" s="150">
        <f t="shared" si="2"/>
        <v>2.8166875341394575</v>
      </c>
      <c r="F33" s="168">
        <v>61707.145491666997</v>
      </c>
      <c r="G33" s="183"/>
      <c r="H33" s="178"/>
    </row>
    <row r="34" spans="2:8" x14ac:dyDescent="0.25">
      <c r="B34" s="155"/>
      <c r="C34" s="42">
        <v>630</v>
      </c>
      <c r="D34" s="167" t="s">
        <v>38</v>
      </c>
      <c r="E34" s="150">
        <f t="shared" si="2"/>
        <v>0.79004101754177747</v>
      </c>
      <c r="F34" s="168">
        <v>17307.981599999999</v>
      </c>
      <c r="G34" s="184"/>
      <c r="H34" s="179"/>
    </row>
    <row r="35" spans="2:8" ht="15" customHeight="1" thickBot="1" x14ac:dyDescent="0.3">
      <c r="B35" s="172"/>
      <c r="C35" s="170" t="s">
        <v>88</v>
      </c>
      <c r="D35" s="171"/>
      <c r="E35" s="78">
        <f t="shared" ref="E35:F35" si="3">SUM(E30:E34)</f>
        <v>6.337581630735631</v>
      </c>
      <c r="F35" s="79">
        <f t="shared" si="3"/>
        <v>138841.837091667</v>
      </c>
      <c r="G35" s="80"/>
      <c r="H35" s="81"/>
    </row>
    <row r="36" spans="2:8" ht="15" customHeight="1" x14ac:dyDescent="0.25">
      <c r="B36" s="53"/>
      <c r="C36" s="39"/>
      <c r="D36" s="39"/>
      <c r="E36" s="54"/>
      <c r="F36" s="55"/>
      <c r="G36" s="56"/>
      <c r="H36" s="31"/>
    </row>
    <row r="37" spans="2:8" ht="15" customHeight="1" x14ac:dyDescent="0.25">
      <c r="B37" s="39" t="s">
        <v>89</v>
      </c>
      <c r="C37" s="57"/>
      <c r="D37" s="57"/>
      <c r="E37" s="54">
        <f>F37/$E$12</f>
        <v>18.756706584573411</v>
      </c>
      <c r="F37" s="55">
        <f>F27+F35</f>
        <v>410916.30084285897</v>
      </c>
      <c r="G37" s="56"/>
      <c r="H37" s="31"/>
    </row>
    <row r="38" spans="2:8" ht="15" customHeight="1" x14ac:dyDescent="0.25">
      <c r="B38" s="31" t="s">
        <v>39</v>
      </c>
      <c r="C38" s="57"/>
      <c r="D38" s="57"/>
      <c r="E38" s="58">
        <f>F38/$E$12</f>
        <v>18.709311481291266</v>
      </c>
      <c r="F38" s="59">
        <f>F37-F17</f>
        <v>409877.98313868471</v>
      </c>
      <c r="G38" s="60"/>
      <c r="H38" s="31"/>
    </row>
    <row r="39" spans="2:8" ht="15" customHeight="1" x14ac:dyDescent="0.25">
      <c r="B39" s="31" t="s">
        <v>40</v>
      </c>
      <c r="C39" s="31"/>
      <c r="D39" s="61">
        <v>0.22</v>
      </c>
      <c r="E39" s="58">
        <f>F39/$E$12</f>
        <v>4.1160485258840787</v>
      </c>
      <c r="F39" s="59">
        <f>F38*D39</f>
        <v>90173.15629051064</v>
      </c>
      <c r="G39" s="60"/>
      <c r="H39" s="62"/>
    </row>
    <row r="40" spans="2:8" ht="15" customHeight="1" x14ac:dyDescent="0.25">
      <c r="B40" s="39" t="s">
        <v>90</v>
      </c>
      <c r="C40" s="39"/>
      <c r="D40" s="39"/>
      <c r="E40" s="54">
        <f>F40/$E$12</f>
        <v>22.872755110457494</v>
      </c>
      <c r="F40" s="55">
        <f>F37+F39</f>
        <v>501089.45713336964</v>
      </c>
      <c r="G40" s="56"/>
      <c r="H40" s="63"/>
    </row>
    <row r="41" spans="2:8" ht="15" customHeight="1" x14ac:dyDescent="0.25">
      <c r="B41" s="39" t="s">
        <v>91</v>
      </c>
      <c r="C41" s="39"/>
      <c r="D41" s="39"/>
      <c r="E41" s="54" t="s">
        <v>85</v>
      </c>
      <c r="F41" s="55">
        <f>F37*12</f>
        <v>4930995.6101143081</v>
      </c>
      <c r="G41" s="56"/>
      <c r="H41" s="31"/>
    </row>
    <row r="42" spans="2:8" ht="15" customHeight="1" thickBot="1" x14ac:dyDescent="0.3">
      <c r="B42" s="39" t="s">
        <v>92</v>
      </c>
      <c r="C42" s="39"/>
      <c r="D42" s="39"/>
      <c r="E42" s="175" t="s">
        <v>85</v>
      </c>
      <c r="F42" s="64">
        <f>F40*12</f>
        <v>6013073.4856004361</v>
      </c>
      <c r="G42" s="65"/>
      <c r="H42" s="31"/>
    </row>
    <row r="43" spans="2:8" ht="15" customHeight="1" x14ac:dyDescent="0.25">
      <c r="B43" s="31"/>
      <c r="C43" s="31"/>
      <c r="D43" s="31"/>
      <c r="E43" s="31"/>
      <c r="F43" s="31"/>
    </row>
    <row r="44" spans="2:8" ht="15" customHeight="1" x14ac:dyDescent="0.25">
      <c r="B44" s="39"/>
      <c r="C44" s="31"/>
      <c r="D44" s="31"/>
      <c r="E44" s="31"/>
      <c r="F44" s="31"/>
    </row>
    <row r="45" spans="2:8" ht="15" customHeight="1" x14ac:dyDescent="0.25">
      <c r="B45" s="39" t="s">
        <v>41</v>
      </c>
      <c r="C45" s="39"/>
      <c r="D45" s="39"/>
      <c r="E45" s="39" t="s">
        <v>42</v>
      </c>
      <c r="F45" s="31"/>
    </row>
    <row r="46" spans="2:8" ht="15" customHeight="1" x14ac:dyDescent="0.25">
      <c r="B46" s="31"/>
      <c r="C46" s="31"/>
      <c r="D46" s="31"/>
      <c r="E46" s="31"/>
      <c r="F46" s="31"/>
    </row>
    <row r="47" spans="2:8" ht="15" customHeight="1" x14ac:dyDescent="0.25">
      <c r="B47" s="66" t="s">
        <v>43</v>
      </c>
      <c r="C47" s="66"/>
      <c r="D47" s="66"/>
      <c r="E47" s="66" t="s">
        <v>43</v>
      </c>
      <c r="F47" s="66"/>
    </row>
    <row r="48" spans="2:8" ht="15" customHeight="1" x14ac:dyDescent="0.25">
      <c r="B48" s="31"/>
      <c r="C48" s="31"/>
      <c r="D48" s="31"/>
      <c r="E48" s="31"/>
      <c r="F48" s="31"/>
    </row>
  </sheetData>
  <mergeCells count="9">
    <mergeCell ref="B4:H4"/>
    <mergeCell ref="H30:H34"/>
    <mergeCell ref="C27:D27"/>
    <mergeCell ref="G31:G34"/>
    <mergeCell ref="B15:D15"/>
    <mergeCell ref="H23:H26"/>
    <mergeCell ref="G22:G26"/>
    <mergeCell ref="C22:D22"/>
    <mergeCell ref="G16:G21"/>
  </mergeCells>
  <pageMargins left="0.7" right="0.7" top="0.75" bottom="0.75" header="0.3" footer="0.3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AI345"/>
  <sheetViews>
    <sheetView zoomScale="90" zoomScaleNormal="90" workbookViewId="0"/>
  </sheetViews>
  <sheetFormatPr defaultColWidth="9.140625" defaultRowHeight="11.25" x14ac:dyDescent="0.2"/>
  <cols>
    <col min="1" max="1" width="4.140625" style="10" customWidth="1"/>
    <col min="2" max="2" width="9.5703125" style="9" customWidth="1"/>
    <col min="3" max="3" width="9.5703125" style="10" bestFit="1" customWidth="1"/>
    <col min="4" max="4" width="10.5703125" style="10" customWidth="1"/>
    <col min="5" max="6" width="9.140625" style="10"/>
    <col min="7" max="7" width="4.140625" style="10" customWidth="1"/>
    <col min="8" max="12" width="9.140625" style="10"/>
    <col min="13" max="13" width="4.140625" style="10" customWidth="1"/>
    <col min="14" max="14" width="8.85546875" style="10" customWidth="1"/>
    <col min="15" max="18" width="9.140625" style="10"/>
    <col min="19" max="19" width="4.140625" style="10" customWidth="1"/>
    <col min="20" max="20" width="8.85546875" style="10" customWidth="1"/>
    <col min="21" max="21" width="11.5703125" style="10" customWidth="1"/>
    <col min="22" max="24" width="8.85546875" style="10" customWidth="1"/>
    <col min="25" max="25" width="6.42578125" style="10" customWidth="1"/>
    <col min="26" max="26" width="14.42578125" style="10" customWidth="1"/>
    <col min="27" max="27" width="10.5703125" style="10" bestFit="1" customWidth="1"/>
    <col min="28" max="28" width="9.85546875" style="10" customWidth="1"/>
    <col min="29" max="29" width="9.5703125" style="10" customWidth="1"/>
    <col min="30" max="30" width="8.5703125" style="10" bestFit="1" customWidth="1"/>
    <col min="31" max="31" width="4.85546875" style="10" customWidth="1"/>
    <col min="32" max="32" width="11.5703125" style="9" customWidth="1"/>
    <col min="33" max="16384" width="9.140625" style="10"/>
  </cols>
  <sheetData>
    <row r="3" spans="2:35" s="2" customFormat="1" ht="21" x14ac:dyDescent="0.35">
      <c r="B3" s="1" t="s">
        <v>44</v>
      </c>
      <c r="E3" s="3"/>
      <c r="H3" s="2" t="s">
        <v>45</v>
      </c>
      <c r="N3" s="1" t="s">
        <v>46</v>
      </c>
      <c r="T3" s="2" t="s">
        <v>47</v>
      </c>
      <c r="Z3" s="2" t="s">
        <v>48</v>
      </c>
      <c r="AC3" s="4"/>
      <c r="AF3" s="1" t="s">
        <v>49</v>
      </c>
    </row>
    <row r="4" spans="2:35" s="2" customFormat="1" ht="12" customHeight="1" x14ac:dyDescent="0.35">
      <c r="B4" s="1"/>
      <c r="E4" s="3"/>
      <c r="N4" s="1"/>
      <c r="Z4" s="5" t="s">
        <v>50</v>
      </c>
      <c r="AA4" s="6">
        <v>17744639.830000002</v>
      </c>
      <c r="AB4" s="5" t="s">
        <v>51</v>
      </c>
      <c r="AC4" s="7"/>
      <c r="AD4" s="8">
        <v>4.3999999999999997E-2</v>
      </c>
      <c r="AF4" s="1"/>
    </row>
    <row r="5" spans="2:35" x14ac:dyDescent="0.2">
      <c r="U5" s="11"/>
      <c r="Z5" s="5" t="s">
        <v>52</v>
      </c>
      <c r="AA5" s="6">
        <v>-2.8958311304450035E-9</v>
      </c>
      <c r="AB5" s="5"/>
      <c r="AC5" s="5"/>
      <c r="AD5" s="5"/>
    </row>
    <row r="6" spans="2:35" x14ac:dyDescent="0.2">
      <c r="B6" s="12" t="s">
        <v>53</v>
      </c>
      <c r="C6" s="13" t="s">
        <v>54</v>
      </c>
      <c r="D6" s="13" t="s">
        <v>55</v>
      </c>
      <c r="E6" s="13" t="s">
        <v>56</v>
      </c>
      <c r="F6" s="13" t="s">
        <v>57</v>
      </c>
      <c r="H6" s="13" t="s">
        <v>53</v>
      </c>
      <c r="I6" s="13" t="s">
        <v>54</v>
      </c>
      <c r="J6" s="13" t="s">
        <v>55</v>
      </c>
      <c r="K6" s="13" t="s">
        <v>56</v>
      </c>
      <c r="L6" s="13" t="s">
        <v>57</v>
      </c>
      <c r="N6" s="13" t="s">
        <v>53</v>
      </c>
      <c r="O6" s="13" t="s">
        <v>54</v>
      </c>
      <c r="P6" s="13" t="s">
        <v>55</v>
      </c>
      <c r="Q6" s="13" t="s">
        <v>56</v>
      </c>
      <c r="R6" s="13" t="s">
        <v>57</v>
      </c>
      <c r="T6" s="13" t="s">
        <v>53</v>
      </c>
      <c r="U6" s="13" t="s">
        <v>54</v>
      </c>
      <c r="V6" s="13" t="s">
        <v>55</v>
      </c>
      <c r="W6" s="13" t="s">
        <v>56</v>
      </c>
      <c r="X6" s="13" t="s">
        <v>57</v>
      </c>
      <c r="Z6" s="13" t="s">
        <v>53</v>
      </c>
      <c r="AA6" s="13" t="s">
        <v>54</v>
      </c>
      <c r="AB6" s="13" t="s">
        <v>55</v>
      </c>
      <c r="AC6" s="13" t="s">
        <v>56</v>
      </c>
      <c r="AD6" s="13" t="s">
        <v>57</v>
      </c>
      <c r="AF6" s="12" t="s">
        <v>53</v>
      </c>
      <c r="AG6" s="13" t="s">
        <v>55</v>
      </c>
      <c r="AH6" s="13" t="s">
        <v>56</v>
      </c>
      <c r="AI6" s="13" t="s">
        <v>57</v>
      </c>
    </row>
    <row r="7" spans="2:35" x14ac:dyDescent="0.2">
      <c r="B7" s="14">
        <v>41670</v>
      </c>
      <c r="C7" s="15">
        <v>985410.20035933994</v>
      </c>
      <c r="D7" s="15">
        <v>4522.5239892519357</v>
      </c>
      <c r="E7" s="15">
        <v>1322.3063865371196</v>
      </c>
      <c r="F7" s="15">
        <v>5844.8303757890553</v>
      </c>
      <c r="H7" s="16">
        <v>41670</v>
      </c>
      <c r="I7" s="15">
        <v>270146.53558193136</v>
      </c>
      <c r="J7" s="15">
        <v>2277.2878047507115</v>
      </c>
      <c r="K7" s="15">
        <v>159.46331050755339</v>
      </c>
      <c r="L7" s="15">
        <v>2436.7511152582647</v>
      </c>
      <c r="N7" s="16">
        <v>41670</v>
      </c>
      <c r="O7" s="15">
        <v>175055.35509554567</v>
      </c>
      <c r="P7" s="15">
        <v>803.413687597229</v>
      </c>
      <c r="Q7" s="15">
        <v>234.90401657700824</v>
      </c>
      <c r="R7" s="15">
        <v>1038.3177041742372</v>
      </c>
      <c r="S7" s="15"/>
      <c r="T7" s="16"/>
      <c r="U7" s="15"/>
      <c r="V7" s="17"/>
      <c r="W7" s="15"/>
      <c r="X7" s="15"/>
      <c r="Y7" s="15"/>
      <c r="Z7" s="16"/>
      <c r="AA7" s="15"/>
      <c r="AB7" s="17"/>
      <c r="AC7" s="15"/>
      <c r="AD7" s="15"/>
      <c r="AE7" s="15"/>
      <c r="AF7" s="14">
        <f>B7</f>
        <v>41670</v>
      </c>
      <c r="AG7" s="15">
        <f>SUM(D7,J7,P7,V7,AB7)</f>
        <v>7603.2254815998767</v>
      </c>
      <c r="AH7" s="15">
        <f>SUM(E7,K7,Q7,W7,AC7)</f>
        <v>1716.6737136216811</v>
      </c>
      <c r="AI7" s="15">
        <f>SUM(AG7:AH7)</f>
        <v>9319.8991952215583</v>
      </c>
    </row>
    <row r="8" spans="2:35" x14ac:dyDescent="0.2">
      <c r="B8" s="14">
        <v>41698</v>
      </c>
      <c r="C8" s="15">
        <v>984081.83340186451</v>
      </c>
      <c r="D8" s="15">
        <v>4516.4634183136413</v>
      </c>
      <c r="E8" s="15">
        <v>1328.3669574754147</v>
      </c>
      <c r="F8" s="15">
        <v>5844.8303757890562</v>
      </c>
      <c r="H8" s="16">
        <v>41698</v>
      </c>
      <c r="I8" s="15">
        <v>269985.72881676938</v>
      </c>
      <c r="J8" s="15">
        <v>2275.944350096313</v>
      </c>
      <c r="K8" s="15">
        <v>160.80676516195243</v>
      </c>
      <c r="L8" s="15">
        <v>2436.7511152582656</v>
      </c>
      <c r="N8" s="16">
        <v>41698</v>
      </c>
      <c r="O8" s="15">
        <v>174819.37443555935</v>
      </c>
      <c r="P8" s="15">
        <v>802.33704418791785</v>
      </c>
      <c r="Q8" s="15">
        <v>235.98065998631949</v>
      </c>
      <c r="R8" s="15">
        <v>1038.3177041742374</v>
      </c>
      <c r="S8" s="15"/>
      <c r="T8" s="16"/>
      <c r="U8" s="15"/>
      <c r="V8" s="15"/>
      <c r="W8" s="15"/>
      <c r="X8" s="15"/>
      <c r="Y8" s="15"/>
      <c r="Z8" s="16"/>
      <c r="AA8" s="15"/>
      <c r="AB8" s="15"/>
      <c r="AC8" s="15"/>
      <c r="AD8" s="15"/>
      <c r="AE8" s="15"/>
      <c r="AF8" s="14">
        <f t="shared" ref="AF8:AF71" si="0">B8</f>
        <v>41698</v>
      </c>
      <c r="AG8" s="15">
        <f t="shared" ref="AG8:AG71" si="1">SUM(D8,J8,P8,V8,AB8)</f>
        <v>7594.7448125978717</v>
      </c>
      <c r="AH8" s="15">
        <f t="shared" ref="AH8:AH71" si="2">SUM(E8,K8,Q8,W8,AC8)</f>
        <v>1725.1543826236866</v>
      </c>
      <c r="AI8" s="15">
        <f t="shared" ref="AI8:AI71" si="3">SUM(AG8:AH8)</f>
        <v>9319.8991952215583</v>
      </c>
    </row>
    <row r="9" spans="2:35" x14ac:dyDescent="0.2">
      <c r="B9" s="14">
        <v>41729</v>
      </c>
      <c r="C9" s="15">
        <v>982747.37809583405</v>
      </c>
      <c r="D9" s="15">
        <v>4510.3750697585456</v>
      </c>
      <c r="E9" s="15">
        <v>1334.4553060305104</v>
      </c>
      <c r="F9" s="15">
        <v>5844.8303757890562</v>
      </c>
      <c r="H9" s="16">
        <v>41729</v>
      </c>
      <c r="I9" s="15">
        <v>269823.56727854756</v>
      </c>
      <c r="J9" s="15">
        <v>2274.5895770364277</v>
      </c>
      <c r="K9" s="15">
        <v>162.16153822183722</v>
      </c>
      <c r="L9" s="15">
        <v>2436.7511152582651</v>
      </c>
      <c r="N9" s="16">
        <v>41729</v>
      </c>
      <c r="O9" s="15">
        <v>174582.3121975481</v>
      </c>
      <c r="P9" s="15">
        <v>801.2554661629805</v>
      </c>
      <c r="Q9" s="15">
        <v>237.06223801125682</v>
      </c>
      <c r="R9" s="15">
        <v>1038.3177041742374</v>
      </c>
      <c r="S9" s="15"/>
      <c r="T9" s="16"/>
      <c r="U9" s="15"/>
      <c r="V9" s="15"/>
      <c r="W9" s="15"/>
      <c r="X9" s="15"/>
      <c r="Y9" s="15"/>
      <c r="Z9" s="16"/>
      <c r="AA9" s="15"/>
      <c r="AB9" s="15"/>
      <c r="AC9" s="15"/>
      <c r="AD9" s="15"/>
      <c r="AE9" s="15"/>
      <c r="AF9" s="14">
        <f t="shared" si="0"/>
        <v>41729</v>
      </c>
      <c r="AG9" s="15">
        <f t="shared" si="1"/>
        <v>7586.2201129579535</v>
      </c>
      <c r="AH9" s="15">
        <f t="shared" si="2"/>
        <v>1733.6790822636044</v>
      </c>
      <c r="AI9" s="15">
        <f t="shared" si="3"/>
        <v>9319.8991952215583</v>
      </c>
    </row>
    <row r="10" spans="2:35" x14ac:dyDescent="0.2">
      <c r="B10" s="14">
        <v>41759</v>
      </c>
      <c r="C10" s="15">
        <v>981406.80653631757</v>
      </c>
      <c r="D10" s="15">
        <v>4504.2588162725724</v>
      </c>
      <c r="E10" s="15">
        <v>1340.5715595164834</v>
      </c>
      <c r="F10" s="15">
        <v>5844.8303757890553</v>
      </c>
      <c r="H10" s="16">
        <v>41759</v>
      </c>
      <c r="I10" s="15">
        <v>269660.0395535045</v>
      </c>
      <c r="J10" s="15">
        <v>2273.2233902151761</v>
      </c>
      <c r="K10" s="15">
        <v>163.52772504308925</v>
      </c>
      <c r="L10" s="15">
        <v>2436.7511152582651</v>
      </c>
      <c r="N10" s="16">
        <v>41759</v>
      </c>
      <c r="O10" s="15">
        <v>174344.16342427931</v>
      </c>
      <c r="P10" s="15">
        <v>800.16893090542885</v>
      </c>
      <c r="Q10" s="15">
        <v>238.14877326880838</v>
      </c>
      <c r="R10" s="15">
        <v>1038.3177041742372</v>
      </c>
      <c r="S10" s="15"/>
      <c r="T10" s="16"/>
      <c r="U10" s="15"/>
      <c r="V10" s="15"/>
      <c r="W10" s="15"/>
      <c r="X10" s="15"/>
      <c r="Y10" s="15"/>
      <c r="Z10" s="16"/>
      <c r="AA10" s="15"/>
      <c r="AB10" s="15"/>
      <c r="AC10" s="15"/>
      <c r="AD10" s="15"/>
      <c r="AE10" s="15"/>
      <c r="AF10" s="14">
        <f t="shared" si="0"/>
        <v>41759</v>
      </c>
      <c r="AG10" s="15">
        <f t="shared" si="1"/>
        <v>7577.6511373931771</v>
      </c>
      <c r="AH10" s="15">
        <f t="shared" si="2"/>
        <v>1742.248057828381</v>
      </c>
      <c r="AI10" s="15">
        <f t="shared" si="3"/>
        <v>9319.8991952215583</v>
      </c>
    </row>
    <row r="11" spans="2:35" x14ac:dyDescent="0.2">
      <c r="B11" s="14">
        <v>41790</v>
      </c>
      <c r="C11" s="15">
        <v>980060.0906904866</v>
      </c>
      <c r="D11" s="15">
        <v>4498.1145299581212</v>
      </c>
      <c r="E11" s="15">
        <v>1346.7158458309341</v>
      </c>
      <c r="F11" s="15">
        <v>5844.8303757890553</v>
      </c>
      <c r="H11" s="16">
        <v>41790</v>
      </c>
      <c r="I11" s="15">
        <v>269495.13413171953</v>
      </c>
      <c r="J11" s="15">
        <v>2271.8456934733167</v>
      </c>
      <c r="K11" s="15">
        <v>164.90542178494894</v>
      </c>
      <c r="L11" s="15">
        <v>2436.7511152582656</v>
      </c>
      <c r="N11" s="16">
        <v>41790</v>
      </c>
      <c r="O11" s="15">
        <v>174104.92313579968</v>
      </c>
      <c r="P11" s="15">
        <v>799.07741569461348</v>
      </c>
      <c r="Q11" s="15">
        <v>239.24028847962379</v>
      </c>
      <c r="R11" s="15">
        <v>1038.3177041742372</v>
      </c>
      <c r="S11" s="15"/>
      <c r="T11" s="16"/>
      <c r="U11" s="15"/>
      <c r="V11" s="15"/>
      <c r="W11" s="15"/>
      <c r="X11" s="15"/>
      <c r="Y11" s="15"/>
      <c r="Z11" s="16"/>
      <c r="AA11" s="15"/>
      <c r="AB11" s="15"/>
      <c r="AC11" s="15"/>
      <c r="AD11" s="15"/>
      <c r="AE11" s="15"/>
      <c r="AF11" s="14">
        <f t="shared" si="0"/>
        <v>41790</v>
      </c>
      <c r="AG11" s="15">
        <f t="shared" si="1"/>
        <v>7569.0376391260515</v>
      </c>
      <c r="AH11" s="15">
        <f t="shared" si="2"/>
        <v>1750.8615560955068</v>
      </c>
      <c r="AI11" s="15">
        <f t="shared" si="3"/>
        <v>9319.8991952215583</v>
      </c>
    </row>
    <row r="12" spans="2:35" x14ac:dyDescent="0.2">
      <c r="B12" s="14">
        <v>41820</v>
      </c>
      <c r="C12" s="15">
        <v>978707.20239702892</v>
      </c>
      <c r="D12" s="15">
        <v>4491.9420823313967</v>
      </c>
      <c r="E12" s="15">
        <v>1352.8882934576591</v>
      </c>
      <c r="F12" s="15">
        <v>5844.8303757890553</v>
      </c>
      <c r="H12" s="16">
        <v>41820</v>
      </c>
      <c r="I12" s="15">
        <v>269328.83940630272</v>
      </c>
      <c r="J12" s="15">
        <v>2270.4563898414813</v>
      </c>
      <c r="K12" s="15">
        <v>166.29472541678427</v>
      </c>
      <c r="L12" s="15">
        <v>2436.7511152582656</v>
      </c>
      <c r="N12" s="16">
        <v>41820</v>
      </c>
      <c r="O12" s="15">
        <v>173864.58632933118</v>
      </c>
      <c r="P12" s="15">
        <v>797.98089770574848</v>
      </c>
      <c r="Q12" s="15">
        <v>240.3368064684887</v>
      </c>
      <c r="R12" s="15">
        <v>1038.3177041742372</v>
      </c>
      <c r="S12" s="15"/>
      <c r="T12" s="16"/>
      <c r="U12" s="15"/>
      <c r="V12" s="15"/>
      <c r="W12" s="15"/>
      <c r="X12" s="15"/>
      <c r="Y12" s="15"/>
      <c r="Z12" s="16"/>
      <c r="AA12" s="15"/>
      <c r="AB12" s="15"/>
      <c r="AC12" s="15"/>
      <c r="AD12" s="15"/>
      <c r="AE12" s="15"/>
      <c r="AF12" s="14">
        <f t="shared" si="0"/>
        <v>41820</v>
      </c>
      <c r="AG12" s="15">
        <f t="shared" si="1"/>
        <v>7560.3793698786258</v>
      </c>
      <c r="AH12" s="15">
        <f t="shared" si="2"/>
        <v>1759.5198253429321</v>
      </c>
      <c r="AI12" s="15">
        <f t="shared" si="3"/>
        <v>9319.8991952215583</v>
      </c>
    </row>
    <row r="13" spans="2:35" x14ac:dyDescent="0.2">
      <c r="B13" s="14">
        <v>41851</v>
      </c>
      <c r="C13" s="15">
        <v>977348.11336555961</v>
      </c>
      <c r="D13" s="15">
        <v>4485.7413443197156</v>
      </c>
      <c r="E13" s="15">
        <v>1359.0890314693402</v>
      </c>
      <c r="F13" s="15">
        <v>5844.8303757890553</v>
      </c>
      <c r="H13" s="16">
        <v>41851</v>
      </c>
      <c r="I13" s="15">
        <v>269161.1436725778</v>
      </c>
      <c r="J13" s="15">
        <v>2269.0553815333496</v>
      </c>
      <c r="K13" s="15">
        <v>167.69573372491547</v>
      </c>
      <c r="L13" s="15">
        <v>2436.7511152582651</v>
      </c>
      <c r="N13" s="16">
        <v>41851</v>
      </c>
      <c r="O13" s="15">
        <v>173623.14797916639</v>
      </c>
      <c r="P13" s="15">
        <v>796.87935400943479</v>
      </c>
      <c r="Q13" s="15">
        <v>241.43835016480264</v>
      </c>
      <c r="R13" s="15">
        <v>1038.3177041742374</v>
      </c>
      <c r="S13" s="15"/>
      <c r="T13" s="16"/>
      <c r="U13" s="15"/>
      <c r="V13" s="15"/>
      <c r="W13" s="15"/>
      <c r="X13" s="15"/>
      <c r="Y13" s="15"/>
      <c r="Z13" s="16"/>
      <c r="AA13" s="15"/>
      <c r="AB13" s="15"/>
      <c r="AC13" s="15"/>
      <c r="AD13" s="15"/>
      <c r="AE13" s="15"/>
      <c r="AF13" s="14">
        <f t="shared" si="0"/>
        <v>41851</v>
      </c>
      <c r="AG13" s="15">
        <f t="shared" si="1"/>
        <v>7551.6760798625</v>
      </c>
      <c r="AH13" s="15">
        <f t="shared" si="2"/>
        <v>1768.2231153590583</v>
      </c>
      <c r="AI13" s="15">
        <f t="shared" si="3"/>
        <v>9319.8991952215583</v>
      </c>
    </row>
    <row r="14" spans="2:35" x14ac:dyDescent="0.2">
      <c r="B14" s="14">
        <v>41882</v>
      </c>
      <c r="C14" s="15">
        <v>975982.79517602932</v>
      </c>
      <c r="D14" s="15">
        <v>4479.5121862588148</v>
      </c>
      <c r="E14" s="15">
        <v>1365.3181895302414</v>
      </c>
      <c r="F14" s="15">
        <v>5844.8303757890562</v>
      </c>
      <c r="H14" s="16">
        <v>41882</v>
      </c>
      <c r="I14" s="15">
        <v>268992.03512725828</v>
      </c>
      <c r="J14" s="15">
        <v>2267.6425699387669</v>
      </c>
      <c r="K14" s="15">
        <v>169.10854531949806</v>
      </c>
      <c r="L14" s="15">
        <v>2436.7511152582651</v>
      </c>
      <c r="N14" s="16">
        <v>41882</v>
      </c>
      <c r="O14" s="15">
        <v>173380.60303656332</v>
      </c>
      <c r="P14" s="15">
        <v>795.77276157117933</v>
      </c>
      <c r="Q14" s="15">
        <v>242.54494260305799</v>
      </c>
      <c r="R14" s="15">
        <v>1038.3177041742374</v>
      </c>
      <c r="S14" s="15"/>
      <c r="T14" s="16"/>
      <c r="U14" s="15"/>
      <c r="V14" s="15"/>
      <c r="W14" s="15"/>
      <c r="X14" s="15"/>
      <c r="Y14" s="15"/>
      <c r="Z14" s="16"/>
      <c r="AA14" s="15"/>
      <c r="AB14" s="15"/>
      <c r="AC14" s="15"/>
      <c r="AD14" s="15"/>
      <c r="AE14" s="15"/>
      <c r="AF14" s="14">
        <f t="shared" si="0"/>
        <v>41882</v>
      </c>
      <c r="AG14" s="15">
        <f t="shared" si="1"/>
        <v>7542.9275177687614</v>
      </c>
      <c r="AH14" s="15">
        <f t="shared" si="2"/>
        <v>1776.9716774527974</v>
      </c>
      <c r="AI14" s="15">
        <f t="shared" si="3"/>
        <v>9319.8991952215583</v>
      </c>
    </row>
    <row r="15" spans="2:35" x14ac:dyDescent="0.2">
      <c r="B15" s="14">
        <v>41912</v>
      </c>
      <c r="C15" s="15">
        <v>974611.21927813045</v>
      </c>
      <c r="D15" s="15">
        <v>4473.2544778901338</v>
      </c>
      <c r="E15" s="15">
        <v>1371.5758978989215</v>
      </c>
      <c r="F15" s="15">
        <v>5844.8303757890553</v>
      </c>
      <c r="H15" s="16">
        <v>41912</v>
      </c>
      <c r="I15" s="15">
        <v>268821.50186761684</v>
      </c>
      <c r="J15" s="15">
        <v>2266.2178556168019</v>
      </c>
      <c r="K15" s="15">
        <v>170.5332596414635</v>
      </c>
      <c r="L15" s="15">
        <v>2436.7511152582656</v>
      </c>
      <c r="N15" s="16">
        <v>41912</v>
      </c>
      <c r="O15" s="15">
        <v>173136.94642964</v>
      </c>
      <c r="P15" s="15">
        <v>794.66109725091519</v>
      </c>
      <c r="Q15" s="15">
        <v>243.65660692332199</v>
      </c>
      <c r="R15" s="15">
        <v>1038.3177041742372</v>
      </c>
      <c r="S15" s="15"/>
      <c r="T15" s="16"/>
      <c r="U15" s="15"/>
      <c r="V15" s="15"/>
      <c r="W15" s="15"/>
      <c r="X15" s="15"/>
      <c r="Y15" s="15"/>
      <c r="Z15" s="16"/>
      <c r="AA15" s="15"/>
      <c r="AB15" s="15"/>
      <c r="AC15" s="15"/>
      <c r="AD15" s="15"/>
      <c r="AE15" s="15"/>
      <c r="AF15" s="14">
        <f t="shared" si="0"/>
        <v>41912</v>
      </c>
      <c r="AG15" s="15">
        <f t="shared" si="1"/>
        <v>7534.1334307578509</v>
      </c>
      <c r="AH15" s="15">
        <f t="shared" si="2"/>
        <v>1785.765764463707</v>
      </c>
      <c r="AI15" s="15">
        <f t="shared" si="3"/>
        <v>9319.8991952215583</v>
      </c>
    </row>
    <row r="16" spans="2:35" x14ac:dyDescent="0.2">
      <c r="B16" s="14">
        <v>41943</v>
      </c>
      <c r="C16" s="15">
        <v>973233.35699069954</v>
      </c>
      <c r="D16" s="15">
        <v>4466.9680883580977</v>
      </c>
      <c r="E16" s="15">
        <v>1377.8622874309583</v>
      </c>
      <c r="F16" s="15">
        <v>5844.8303757890562</v>
      </c>
      <c r="H16" s="16">
        <v>41943</v>
      </c>
      <c r="I16" s="15">
        <v>268649.53189064731</v>
      </c>
      <c r="J16" s="15">
        <v>2264.7811382887471</v>
      </c>
      <c r="K16" s="15">
        <v>171.9699769695182</v>
      </c>
      <c r="L16" s="15">
        <v>2436.7511152582651</v>
      </c>
      <c r="N16" s="16">
        <v>41943</v>
      </c>
      <c r="O16" s="15">
        <v>172892.17306326827</v>
      </c>
      <c r="P16" s="15">
        <v>793.54433780251679</v>
      </c>
      <c r="Q16" s="15">
        <v>244.77336637172058</v>
      </c>
      <c r="R16" s="15">
        <v>1038.3177041742374</v>
      </c>
      <c r="S16" s="15"/>
      <c r="T16" s="16"/>
      <c r="U16" s="15"/>
      <c r="V16" s="15"/>
      <c r="W16" s="15"/>
      <c r="X16" s="15"/>
      <c r="Y16" s="15"/>
      <c r="Z16" s="16"/>
      <c r="AA16" s="15"/>
      <c r="AB16" s="15"/>
      <c r="AC16" s="15"/>
      <c r="AD16" s="15"/>
      <c r="AE16" s="15"/>
      <c r="AF16" s="14">
        <f t="shared" si="0"/>
        <v>41943</v>
      </c>
      <c r="AG16" s="15">
        <f t="shared" si="1"/>
        <v>7525.2935644493618</v>
      </c>
      <c r="AH16" s="15">
        <f t="shared" si="2"/>
        <v>1794.6056307721972</v>
      </c>
      <c r="AI16" s="15">
        <f t="shared" si="3"/>
        <v>9319.8991952215583</v>
      </c>
    </row>
    <row r="17" spans="2:35" x14ac:dyDescent="0.2">
      <c r="B17" s="14">
        <v>41973</v>
      </c>
      <c r="C17" s="15">
        <v>971849.17950111791</v>
      </c>
      <c r="D17" s="15">
        <v>4460.6528862073728</v>
      </c>
      <c r="E17" s="15">
        <v>1384.1774895816834</v>
      </c>
      <c r="F17" s="15">
        <v>5844.8303757890562</v>
      </c>
      <c r="H17" s="16">
        <v>41973</v>
      </c>
      <c r="I17" s="15">
        <v>268476.1130922201</v>
      </c>
      <c r="J17" s="15">
        <v>2263.3323168310635</v>
      </c>
      <c r="K17" s="15">
        <v>173.41879842720164</v>
      </c>
      <c r="L17" s="15">
        <v>2436.7511152582651</v>
      </c>
      <c r="N17" s="16">
        <v>41973</v>
      </c>
      <c r="O17" s="15">
        <v>172646.27781896736</v>
      </c>
      <c r="P17" s="15">
        <v>792.42245987331307</v>
      </c>
      <c r="Q17" s="15">
        <v>245.89524430092425</v>
      </c>
      <c r="R17" s="15">
        <v>1038.3177041742374</v>
      </c>
      <c r="S17" s="15"/>
      <c r="T17" s="16"/>
      <c r="U17" s="15"/>
      <c r="V17" s="15"/>
      <c r="W17" s="15"/>
      <c r="X17" s="15"/>
      <c r="Y17" s="15"/>
      <c r="Z17" s="16"/>
      <c r="AA17" s="15"/>
      <c r="AB17" s="15"/>
      <c r="AC17" s="15"/>
      <c r="AD17" s="15"/>
      <c r="AE17" s="15"/>
      <c r="AF17" s="14">
        <f t="shared" si="0"/>
        <v>41973</v>
      </c>
      <c r="AG17" s="15">
        <f t="shared" si="1"/>
        <v>7516.4076629117499</v>
      </c>
      <c r="AH17" s="15">
        <f t="shared" si="2"/>
        <v>1803.4915323098094</v>
      </c>
      <c r="AI17" s="15">
        <f t="shared" si="3"/>
        <v>9319.8991952215583</v>
      </c>
    </row>
    <row r="18" spans="2:35" x14ac:dyDescent="0.2">
      <c r="B18" s="14">
        <v>42004</v>
      </c>
      <c r="C18" s="15">
        <v>1041142.6578647089</v>
      </c>
      <c r="D18" s="15">
        <v>4454.3087393801225</v>
      </c>
      <c r="E18" s="15">
        <v>1390.5216364089331</v>
      </c>
      <c r="F18" s="15">
        <v>5844.8303757890553</v>
      </c>
      <c r="H18" s="16">
        <v>42004</v>
      </c>
      <c r="I18" s="15">
        <v>268301.23326623009</v>
      </c>
      <c r="J18" s="15">
        <v>2261.8712892682606</v>
      </c>
      <c r="K18" s="15">
        <v>174.87982599000446</v>
      </c>
      <c r="L18" s="15">
        <v>2436.7511152582651</v>
      </c>
      <c r="N18" s="16">
        <v>42004</v>
      </c>
      <c r="O18" s="15">
        <v>172399.25555479672</v>
      </c>
      <c r="P18" s="15">
        <v>791.29544000360033</v>
      </c>
      <c r="Q18" s="15">
        <v>247.02226417063687</v>
      </c>
      <c r="R18" s="15">
        <v>1038.3177041742372</v>
      </c>
      <c r="S18" s="15"/>
      <c r="T18" s="18"/>
      <c r="U18" s="19"/>
      <c r="V18" s="19"/>
      <c r="W18" s="19"/>
      <c r="X18" s="19"/>
      <c r="Y18" s="15"/>
      <c r="Z18" s="18"/>
      <c r="AA18" s="19"/>
      <c r="AB18" s="19"/>
      <c r="AC18" s="19"/>
      <c r="AD18" s="19"/>
      <c r="AE18" s="15"/>
      <c r="AF18" s="20">
        <f t="shared" si="0"/>
        <v>42004</v>
      </c>
      <c r="AG18" s="19">
        <f t="shared" si="1"/>
        <v>7507.4754686519836</v>
      </c>
      <c r="AH18" s="19">
        <f t="shared" si="2"/>
        <v>1812.4237265695745</v>
      </c>
      <c r="AI18" s="15">
        <f t="shared" si="3"/>
        <v>9319.8991952215583</v>
      </c>
    </row>
    <row r="19" spans="2:35" x14ac:dyDescent="0.2">
      <c r="B19" s="21">
        <v>42035</v>
      </c>
      <c r="C19" s="22">
        <v>1039644.0192404758</v>
      </c>
      <c r="D19" s="22">
        <v>4771.9038485465826</v>
      </c>
      <c r="E19" s="22">
        <v>1498.6386242330793</v>
      </c>
      <c r="F19" s="22">
        <v>6270.5424727796617</v>
      </c>
      <c r="H19" s="23">
        <v>42035</v>
      </c>
      <c r="I19" s="22">
        <v>268124.88010373752</v>
      </c>
      <c r="J19" s="22">
        <v>2260.3979527657198</v>
      </c>
      <c r="K19" s="22">
        <v>176.35316249254521</v>
      </c>
      <c r="L19" s="22">
        <v>2436.7511152582651</v>
      </c>
      <c r="N19" s="23">
        <v>42035</v>
      </c>
      <c r="O19" s="22">
        <v>172151.10110524864</v>
      </c>
      <c r="P19" s="22">
        <v>790.1632546261518</v>
      </c>
      <c r="Q19" s="22">
        <v>248.15444954808561</v>
      </c>
      <c r="R19" s="22">
        <v>1038.3177041742374</v>
      </c>
      <c r="S19" s="15"/>
      <c r="T19" s="16"/>
      <c r="U19" s="15"/>
      <c r="V19" s="15"/>
      <c r="W19" s="15"/>
      <c r="X19" s="15"/>
      <c r="Y19" s="15"/>
      <c r="Z19" s="16"/>
      <c r="AA19" s="15"/>
      <c r="AB19" s="15"/>
      <c r="AC19" s="15"/>
      <c r="AD19" s="15"/>
      <c r="AE19" s="15"/>
      <c r="AF19" s="14">
        <f t="shared" si="0"/>
        <v>42035</v>
      </c>
      <c r="AG19" s="15">
        <f t="shared" si="1"/>
        <v>7822.4650559384536</v>
      </c>
      <c r="AH19" s="15">
        <f t="shared" si="2"/>
        <v>1923.1462362737102</v>
      </c>
      <c r="AI19" s="22">
        <f t="shared" si="3"/>
        <v>9745.6112922121647</v>
      </c>
    </row>
    <row r="20" spans="2:35" x14ac:dyDescent="0.2">
      <c r="B20" s="14">
        <v>42063</v>
      </c>
      <c r="C20" s="15">
        <v>1038138.5118558817</v>
      </c>
      <c r="D20" s="15">
        <v>4765.0350881855138</v>
      </c>
      <c r="E20" s="15">
        <v>1505.5073845941479</v>
      </c>
      <c r="F20" s="15">
        <v>6270.5424727796617</v>
      </c>
      <c r="H20" s="16">
        <v>42063</v>
      </c>
      <c r="I20" s="15">
        <v>267947.04119210172</v>
      </c>
      <c r="J20" s="15">
        <v>2258.9122036224562</v>
      </c>
      <c r="K20" s="15">
        <v>177.83891163580893</v>
      </c>
      <c r="L20" s="15">
        <v>2436.7511152582651</v>
      </c>
      <c r="N20" s="16">
        <v>42063</v>
      </c>
      <c r="O20" s="15">
        <v>171901.80928114013</v>
      </c>
      <c r="P20" s="15">
        <v>789.02588006572296</v>
      </c>
      <c r="Q20" s="15">
        <v>249.29182410851436</v>
      </c>
      <c r="R20" s="15">
        <v>1038.3177041742374</v>
      </c>
      <c r="S20" s="15"/>
      <c r="T20" s="16"/>
      <c r="U20" s="24">
        <f>-PMT(5.27%/12,310,U22+W22,0,)-V22-W22</f>
        <v>21.631478056101514</v>
      </c>
      <c r="V20" s="15"/>
      <c r="W20" s="15"/>
      <c r="X20" s="15"/>
      <c r="Y20" s="15"/>
      <c r="Z20" s="16"/>
      <c r="AA20" s="24">
        <f>-PMT(5.27%/12,310,AA22+AC22,0,)-AB22-AC22</f>
        <v>0</v>
      </c>
      <c r="AB20" s="15"/>
      <c r="AC20" s="15"/>
      <c r="AD20" s="15"/>
      <c r="AE20" s="15"/>
      <c r="AF20" s="14">
        <f t="shared" si="0"/>
        <v>42063</v>
      </c>
      <c r="AG20" s="15">
        <f t="shared" si="1"/>
        <v>7812.973171873693</v>
      </c>
      <c r="AH20" s="15">
        <f t="shared" si="2"/>
        <v>1932.6381203384713</v>
      </c>
      <c r="AI20" s="15">
        <f t="shared" si="3"/>
        <v>9745.6112922121647</v>
      </c>
    </row>
    <row r="21" spans="2:35" x14ac:dyDescent="0.2">
      <c r="B21" s="14">
        <v>42094</v>
      </c>
      <c r="C21" s="15">
        <v>1036626.1042291081</v>
      </c>
      <c r="D21" s="15">
        <v>4758.1348460061245</v>
      </c>
      <c r="E21" s="15">
        <v>1512.4076267735372</v>
      </c>
      <c r="F21" s="15">
        <v>6270.5424727796617</v>
      </c>
      <c r="H21" s="16">
        <v>42094</v>
      </c>
      <c r="I21" s="15">
        <v>267767.70401410729</v>
      </c>
      <c r="J21" s="15">
        <v>2257.4139372638192</v>
      </c>
      <c r="K21" s="15">
        <v>179.33717799444617</v>
      </c>
      <c r="L21" s="15">
        <v>2436.7511152582656</v>
      </c>
      <c r="N21" s="16">
        <v>42094</v>
      </c>
      <c r="O21" s="15">
        <v>171651.37486950445</v>
      </c>
      <c r="P21" s="15">
        <v>787.88329253855898</v>
      </c>
      <c r="Q21" s="15">
        <v>250.43441163567832</v>
      </c>
      <c r="R21" s="15">
        <v>1038.3177041742374</v>
      </c>
      <c r="S21" s="15"/>
      <c r="T21" s="16"/>
      <c r="U21" s="15"/>
      <c r="V21" s="15"/>
      <c r="W21" s="15"/>
      <c r="X21" s="15"/>
      <c r="Y21" s="15"/>
      <c r="Z21" s="16"/>
      <c r="AA21" s="15"/>
      <c r="AB21" s="15"/>
      <c r="AC21" s="15"/>
      <c r="AD21" s="15"/>
      <c r="AE21" s="15"/>
      <c r="AF21" s="14">
        <f t="shared" si="0"/>
        <v>42094</v>
      </c>
      <c r="AG21" s="15">
        <f t="shared" si="1"/>
        <v>7803.4320758085023</v>
      </c>
      <c r="AH21" s="15">
        <f t="shared" si="2"/>
        <v>1942.1792164036617</v>
      </c>
      <c r="AI21" s="15">
        <f t="shared" si="3"/>
        <v>9745.6112922121647</v>
      </c>
    </row>
    <row r="22" spans="2:35" x14ac:dyDescent="0.2">
      <c r="B22" s="14">
        <v>42124</v>
      </c>
      <c r="C22" s="15">
        <v>1035106.7647340451</v>
      </c>
      <c r="D22" s="15">
        <v>4751.2029777167463</v>
      </c>
      <c r="E22" s="15">
        <v>1519.3394950629163</v>
      </c>
      <c r="F22" s="15">
        <v>6270.5424727796626</v>
      </c>
      <c r="H22" s="16">
        <v>42124</v>
      </c>
      <c r="I22" s="15">
        <v>267586.85594708315</v>
      </c>
      <c r="J22" s="15">
        <v>2255.9030482341323</v>
      </c>
      <c r="K22" s="15">
        <v>180.84806702413314</v>
      </c>
      <c r="L22" s="15">
        <v>2436.7511152582656</v>
      </c>
      <c r="N22" s="16">
        <v>42124</v>
      </c>
      <c r="O22" s="15">
        <v>171399.79263348211</v>
      </c>
      <c r="P22" s="15">
        <v>786.73546815189536</v>
      </c>
      <c r="Q22" s="15">
        <v>251.58223602234187</v>
      </c>
      <c r="R22" s="15">
        <v>1038.3177041742372</v>
      </c>
      <c r="S22" s="15"/>
      <c r="T22" s="16">
        <v>42124</v>
      </c>
      <c r="U22" s="15">
        <v>2408203.7400000002</v>
      </c>
      <c r="V22" s="15">
        <v>10576.0280915</v>
      </c>
      <c r="W22" s="15">
        <v>3659.3933387655097</v>
      </c>
      <c r="X22" s="15">
        <v>14235.421430265509</v>
      </c>
      <c r="Y22" s="15"/>
      <c r="Z22" s="16"/>
      <c r="AA22" s="15"/>
      <c r="AB22" s="15"/>
      <c r="AC22" s="15"/>
      <c r="AD22" s="15"/>
      <c r="AE22" s="15"/>
      <c r="AF22" s="14">
        <f t="shared" si="0"/>
        <v>42124</v>
      </c>
      <c r="AG22" s="15">
        <f t="shared" si="1"/>
        <v>18369.869585602773</v>
      </c>
      <c r="AH22" s="15">
        <f t="shared" si="2"/>
        <v>5611.1631368749013</v>
      </c>
      <c r="AI22" s="15">
        <f t="shared" si="3"/>
        <v>23981.032722477674</v>
      </c>
    </row>
    <row r="23" spans="2:35" x14ac:dyDescent="0.2">
      <c r="B23" s="14">
        <v>42155</v>
      </c>
      <c r="C23" s="15">
        <v>1033580.4615996298</v>
      </c>
      <c r="D23" s="15">
        <v>4744.2393383643739</v>
      </c>
      <c r="E23" s="15">
        <v>1526.3031344152878</v>
      </c>
      <c r="F23" s="15">
        <v>6270.5424727796617</v>
      </c>
      <c r="H23" s="16">
        <v>42155</v>
      </c>
      <c r="I23" s="15">
        <v>267404.48426201416</v>
      </c>
      <c r="J23" s="15">
        <v>2254.3794301892708</v>
      </c>
      <c r="K23" s="15">
        <v>182.37168506899445</v>
      </c>
      <c r="L23" s="15">
        <v>2436.7511152582651</v>
      </c>
      <c r="N23" s="16">
        <v>42155</v>
      </c>
      <c r="O23" s="15">
        <v>171147.05731221134</v>
      </c>
      <c r="P23" s="15">
        <v>785.58238290345969</v>
      </c>
      <c r="Q23" s="15">
        <v>252.73532127077758</v>
      </c>
      <c r="R23" s="15">
        <v>1038.3177041742372</v>
      </c>
      <c r="S23" s="15"/>
      <c r="T23" s="16">
        <v>42155</v>
      </c>
      <c r="U23" s="15">
        <v>2404544.3466612347</v>
      </c>
      <c r="V23" s="15">
        <v>10559.957255753921</v>
      </c>
      <c r="W23" s="15">
        <v>3675.4641745115882</v>
      </c>
      <c r="X23" s="15">
        <v>14235.421430265509</v>
      </c>
      <c r="Y23" s="15"/>
      <c r="Z23" s="16"/>
      <c r="AA23" s="15"/>
      <c r="AB23" s="15"/>
      <c r="AC23" s="15"/>
      <c r="AD23" s="15"/>
      <c r="AE23" s="15"/>
      <c r="AF23" s="14">
        <f t="shared" si="0"/>
        <v>42155</v>
      </c>
      <c r="AG23" s="15">
        <f t="shared" si="1"/>
        <v>18344.158407211027</v>
      </c>
      <c r="AH23" s="15">
        <f t="shared" si="2"/>
        <v>5636.8743152666484</v>
      </c>
      <c r="AI23" s="15">
        <f t="shared" si="3"/>
        <v>23981.032722477677</v>
      </c>
    </row>
    <row r="24" spans="2:35" x14ac:dyDescent="0.2">
      <c r="B24" s="14">
        <v>42185</v>
      </c>
      <c r="C24" s="15">
        <v>1032047.1629091818</v>
      </c>
      <c r="D24" s="15">
        <v>4737.2437823316368</v>
      </c>
      <c r="E24" s="15">
        <v>1533.2986904480249</v>
      </c>
      <c r="F24" s="15">
        <v>6270.5424727796617</v>
      </c>
      <c r="H24" s="16">
        <v>42185</v>
      </c>
      <c r="I24" s="15">
        <v>267220.57612264506</v>
      </c>
      <c r="J24" s="15">
        <v>2252.8429758891771</v>
      </c>
      <c r="K24" s="15">
        <v>183.90813936908839</v>
      </c>
      <c r="L24" s="15">
        <v>2436.7511152582656</v>
      </c>
      <c r="N24" s="16">
        <v>42185</v>
      </c>
      <c r="O24" s="15">
        <v>170893.16362071809</v>
      </c>
      <c r="P24" s="15">
        <v>784.42401268096853</v>
      </c>
      <c r="Q24" s="15">
        <v>253.89369149326868</v>
      </c>
      <c r="R24" s="15">
        <v>1038.3177041742372</v>
      </c>
      <c r="S24" s="15"/>
      <c r="T24" s="16">
        <v>42185</v>
      </c>
      <c r="U24" s="15">
        <v>2400868.8824867234</v>
      </c>
      <c r="V24" s="15">
        <v>10543.815842254189</v>
      </c>
      <c r="W24" s="15">
        <v>3691.6055880113186</v>
      </c>
      <c r="X24" s="15">
        <v>14235.421430265507</v>
      </c>
      <c r="Y24" s="15"/>
      <c r="Z24" s="16"/>
      <c r="AA24" s="15"/>
      <c r="AB24" s="15"/>
      <c r="AC24" s="15"/>
      <c r="AD24" s="15"/>
      <c r="AE24" s="15"/>
      <c r="AF24" s="14">
        <f t="shared" si="0"/>
        <v>42185</v>
      </c>
      <c r="AG24" s="15">
        <f t="shared" si="1"/>
        <v>18318.326613155972</v>
      </c>
      <c r="AH24" s="15">
        <f t="shared" si="2"/>
        <v>5662.7061093217008</v>
      </c>
      <c r="AI24" s="15">
        <f t="shared" si="3"/>
        <v>23981.032722477674</v>
      </c>
    </row>
    <row r="25" spans="2:35" x14ac:dyDescent="0.2">
      <c r="B25" s="14">
        <v>42216</v>
      </c>
      <c r="C25" s="15">
        <v>1030506.8365997359</v>
      </c>
      <c r="D25" s="15">
        <v>4730.21616333375</v>
      </c>
      <c r="E25" s="15">
        <v>1540.3263094459112</v>
      </c>
      <c r="F25" s="15">
        <v>6270.5424727796617</v>
      </c>
      <c r="H25" s="16">
        <v>42216</v>
      </c>
      <c r="I25" s="15">
        <v>267035.11858457711</v>
      </c>
      <c r="J25" s="15">
        <v>2251.2935771903108</v>
      </c>
      <c r="K25" s="15">
        <v>185.45753806795437</v>
      </c>
      <c r="L25" s="15">
        <v>2436.7511152582651</v>
      </c>
      <c r="N25" s="16">
        <v>42216</v>
      </c>
      <c r="O25" s="15">
        <v>170638.10624980548</v>
      </c>
      <c r="P25" s="15">
        <v>783.2603332616244</v>
      </c>
      <c r="Q25" s="15">
        <v>255.05737091261281</v>
      </c>
      <c r="R25" s="15">
        <v>1038.3177041742372</v>
      </c>
      <c r="S25" s="15"/>
      <c r="T25" s="16">
        <v>42216</v>
      </c>
      <c r="U25" s="15">
        <v>2397177.2768987119</v>
      </c>
      <c r="V25" s="15">
        <v>10527.603541046841</v>
      </c>
      <c r="W25" s="15">
        <v>3707.8178892186679</v>
      </c>
      <c r="X25" s="15">
        <v>14235.421430265509</v>
      </c>
      <c r="Y25" s="15"/>
      <c r="Z25" s="16"/>
      <c r="AA25" s="15"/>
      <c r="AB25" s="15"/>
      <c r="AC25" s="15"/>
      <c r="AD25" s="15"/>
      <c r="AE25" s="15"/>
      <c r="AF25" s="14">
        <f t="shared" si="0"/>
        <v>42216</v>
      </c>
      <c r="AG25" s="15">
        <f t="shared" si="1"/>
        <v>18292.373614832526</v>
      </c>
      <c r="AH25" s="15">
        <f t="shared" si="2"/>
        <v>5688.6591076451459</v>
      </c>
      <c r="AI25" s="15">
        <f t="shared" si="3"/>
        <v>23981.03272247767</v>
      </c>
    </row>
    <row r="26" spans="2:35" x14ac:dyDescent="0.2">
      <c r="B26" s="14">
        <v>42247</v>
      </c>
      <c r="C26" s="15">
        <v>1028959.4504613717</v>
      </c>
      <c r="D26" s="15">
        <v>4723.1563344154565</v>
      </c>
      <c r="E26" s="15">
        <v>1547.3861383642052</v>
      </c>
      <c r="F26" s="15">
        <v>6270.5424727796617</v>
      </c>
      <c r="H26" s="16">
        <v>42247</v>
      </c>
      <c r="I26" s="15">
        <v>266848.09859435691</v>
      </c>
      <c r="J26" s="15">
        <v>2249.7311250380399</v>
      </c>
      <c r="K26" s="15">
        <v>187.01999022022528</v>
      </c>
      <c r="L26" s="15">
        <v>2436.7511152582651</v>
      </c>
      <c r="N26" s="16">
        <v>42247</v>
      </c>
      <c r="O26" s="15">
        <v>170381.87986594284</v>
      </c>
      <c r="P26" s="15">
        <v>782.09132031160834</v>
      </c>
      <c r="Q26" s="15">
        <v>256.22638386262901</v>
      </c>
      <c r="R26" s="15">
        <v>1038.3177041742374</v>
      </c>
      <c r="S26" s="15"/>
      <c r="T26" s="16">
        <v>42247</v>
      </c>
      <c r="U26" s="15">
        <v>2393469.4590094932</v>
      </c>
      <c r="V26" s="15">
        <v>10511.32004081669</v>
      </c>
      <c r="W26" s="15">
        <v>3724.1013894488206</v>
      </c>
      <c r="X26" s="15">
        <v>14235.421430265511</v>
      </c>
      <c r="Y26" s="15"/>
      <c r="Z26" s="16"/>
      <c r="AA26" s="15"/>
      <c r="AB26" s="15"/>
      <c r="AC26" s="15"/>
      <c r="AD26" s="15"/>
      <c r="AE26" s="15"/>
      <c r="AF26" s="14">
        <f t="shared" si="0"/>
        <v>42247</v>
      </c>
      <c r="AG26" s="15">
        <f t="shared" si="1"/>
        <v>18266.298820581796</v>
      </c>
      <c r="AH26" s="15">
        <f t="shared" si="2"/>
        <v>5714.7339018958801</v>
      </c>
      <c r="AI26" s="15">
        <f t="shared" si="3"/>
        <v>23981.032722477677</v>
      </c>
    </row>
    <row r="27" spans="2:35" x14ac:dyDescent="0.2">
      <c r="B27" s="14">
        <v>42277</v>
      </c>
      <c r="C27" s="15">
        <v>1027404.97213654</v>
      </c>
      <c r="D27" s="15">
        <v>4716.0641479479546</v>
      </c>
      <c r="E27" s="15">
        <v>1554.4783248317078</v>
      </c>
      <c r="F27" s="15">
        <v>6270.5424727796626</v>
      </c>
      <c r="H27" s="16">
        <v>42277</v>
      </c>
      <c r="I27" s="15">
        <v>266659.50298855762</v>
      </c>
      <c r="J27" s="15">
        <v>2248.1555094589617</v>
      </c>
      <c r="K27" s="15">
        <v>188.59560579930312</v>
      </c>
      <c r="L27" s="15">
        <v>2436.7511152582647</v>
      </c>
      <c r="N27" s="16">
        <v>42277</v>
      </c>
      <c r="O27" s="15">
        <v>170124.47911115419</v>
      </c>
      <c r="P27" s="15">
        <v>780.91694938557134</v>
      </c>
      <c r="Q27" s="15">
        <v>257.40075478866601</v>
      </c>
      <c r="R27" s="15">
        <v>1038.3177041742374</v>
      </c>
      <c r="S27" s="15"/>
      <c r="T27" s="16">
        <v>42277</v>
      </c>
      <c r="U27" s="15">
        <v>2389745.3576200446</v>
      </c>
      <c r="V27" s="15">
        <v>10494.965028881361</v>
      </c>
      <c r="W27" s="15">
        <v>3740.4564013841491</v>
      </c>
      <c r="X27" s="15">
        <v>14235.421430265509</v>
      </c>
      <c r="Y27" s="15"/>
      <c r="Z27" s="16"/>
      <c r="AA27" s="15"/>
      <c r="AB27" s="15"/>
      <c r="AC27" s="15"/>
      <c r="AD27" s="15"/>
      <c r="AE27" s="15"/>
      <c r="AF27" s="14">
        <f t="shared" si="0"/>
        <v>42277</v>
      </c>
      <c r="AG27" s="15">
        <f t="shared" si="1"/>
        <v>18240.101635673847</v>
      </c>
      <c r="AH27" s="15">
        <f t="shared" si="2"/>
        <v>5740.9310868038265</v>
      </c>
      <c r="AI27" s="15">
        <f>SUM(AG27:AH27)</f>
        <v>23981.032722477674</v>
      </c>
    </row>
    <row r="28" spans="2:35" x14ac:dyDescent="0.2">
      <c r="B28" s="14">
        <v>42308</v>
      </c>
      <c r="C28" s="15">
        <v>1025843.3691193862</v>
      </c>
      <c r="D28" s="15">
        <v>4708.9394556258085</v>
      </c>
      <c r="E28" s="15">
        <v>1561.603017153853</v>
      </c>
      <c r="F28" s="15">
        <v>6270.5424727796617</v>
      </c>
      <c r="H28" s="16">
        <v>42308</v>
      </c>
      <c r="I28" s="15">
        <v>266469.3184928525</v>
      </c>
      <c r="J28" s="15">
        <v>2246.5666195531658</v>
      </c>
      <c r="K28" s="15">
        <v>190.18449570509918</v>
      </c>
      <c r="L28" s="15">
        <v>2436.7511152582651</v>
      </c>
      <c r="N28" s="16">
        <v>42308</v>
      </c>
      <c r="O28" s="15">
        <v>169865.89860290606</v>
      </c>
      <c r="P28" s="15">
        <v>779.73719592612326</v>
      </c>
      <c r="Q28" s="15">
        <v>258.58050824811409</v>
      </c>
      <c r="R28" s="15">
        <v>1038.3177041742374</v>
      </c>
      <c r="S28" s="15"/>
      <c r="T28" s="16">
        <v>42308</v>
      </c>
      <c r="U28" s="15">
        <v>2386004.9012186606</v>
      </c>
      <c r="V28" s="15">
        <v>10478.538191185282</v>
      </c>
      <c r="W28" s="15">
        <v>3756.883239080229</v>
      </c>
      <c r="X28" s="15">
        <v>14235.421430265511</v>
      </c>
      <c r="Y28" s="15"/>
      <c r="Z28" s="16"/>
      <c r="AA28" s="15"/>
      <c r="AB28" s="15"/>
      <c r="AC28" s="15"/>
      <c r="AD28" s="15"/>
      <c r="AE28" s="15"/>
      <c r="AF28" s="14">
        <f t="shared" si="0"/>
        <v>42308</v>
      </c>
      <c r="AG28" s="15">
        <f t="shared" si="1"/>
        <v>18213.781462290379</v>
      </c>
      <c r="AH28" s="15">
        <f t="shared" si="2"/>
        <v>5767.251260187295</v>
      </c>
      <c r="AI28" s="15">
        <f t="shared" si="3"/>
        <v>23981.032722477674</v>
      </c>
    </row>
    <row r="29" spans="2:35" x14ac:dyDescent="0.2">
      <c r="B29" s="14">
        <v>42338</v>
      </c>
      <c r="C29" s="15">
        <v>1024274.6087550704</v>
      </c>
      <c r="D29" s="15">
        <v>4701.7821084638535</v>
      </c>
      <c r="E29" s="15">
        <v>1568.7603643158081</v>
      </c>
      <c r="F29" s="15">
        <v>6270.5424727796617</v>
      </c>
      <c r="H29" s="16">
        <v>42338</v>
      </c>
      <c r="I29" s="15">
        <v>266277.53172108065</v>
      </c>
      <c r="J29" s="15">
        <v>2244.9643434864252</v>
      </c>
      <c r="K29" s="15">
        <v>191.78677177184022</v>
      </c>
      <c r="L29" s="15">
        <v>2436.7511152582656</v>
      </c>
      <c r="N29" s="16">
        <v>42338</v>
      </c>
      <c r="O29" s="15">
        <v>169606.13293399513</v>
      </c>
      <c r="P29" s="15">
        <v>778.55203526331934</v>
      </c>
      <c r="Q29" s="15">
        <v>259.7656689109179</v>
      </c>
      <c r="R29" s="15">
        <v>1038.3177041742372</v>
      </c>
      <c r="S29" s="15"/>
      <c r="T29" s="16">
        <v>42338</v>
      </c>
      <c r="U29" s="15">
        <v>2382248.0179795804</v>
      </c>
      <c r="V29" s="15">
        <v>10462.039212293652</v>
      </c>
      <c r="W29" s="15">
        <v>3773.3822179718554</v>
      </c>
      <c r="X29" s="15">
        <v>14235.421430265507</v>
      </c>
      <c r="Y29" s="15"/>
      <c r="Z29" s="16"/>
      <c r="AA29" s="15"/>
      <c r="AB29" s="15"/>
      <c r="AC29" s="15"/>
      <c r="AD29" s="15"/>
      <c r="AE29" s="15"/>
      <c r="AF29" s="14">
        <f t="shared" si="0"/>
        <v>42338</v>
      </c>
      <c r="AG29" s="15">
        <f t="shared" si="1"/>
        <v>18187.33769950725</v>
      </c>
      <c r="AH29" s="15">
        <f t="shared" si="2"/>
        <v>5793.6950229704216</v>
      </c>
      <c r="AI29" s="15">
        <f t="shared" si="3"/>
        <v>23981.03272247767</v>
      </c>
    </row>
    <row r="30" spans="2:35" x14ac:dyDescent="0.2">
      <c r="B30" s="20">
        <v>42369</v>
      </c>
      <c r="C30" s="19">
        <v>1022698.6582390848</v>
      </c>
      <c r="D30" s="19">
        <v>4694.5919567940718</v>
      </c>
      <c r="E30" s="19">
        <v>1575.9505159855892</v>
      </c>
      <c r="F30" s="19">
        <v>6270.5424727796608</v>
      </c>
      <c r="H30" s="18">
        <v>42369</v>
      </c>
      <c r="I30" s="19">
        <v>266084.12917430472</v>
      </c>
      <c r="J30" s="19">
        <v>2243.3485684823254</v>
      </c>
      <c r="K30" s="19">
        <v>193.40254677593964</v>
      </c>
      <c r="L30" s="19">
        <v>2436.7511152582651</v>
      </c>
      <c r="N30" s="18">
        <v>42369</v>
      </c>
      <c r="O30" s="19">
        <v>169345.17667243505</v>
      </c>
      <c r="P30" s="19">
        <v>777.36144261414427</v>
      </c>
      <c r="Q30" s="19">
        <v>260.95626156009297</v>
      </c>
      <c r="R30" s="19">
        <v>1038.3177041742372</v>
      </c>
      <c r="S30" s="15"/>
      <c r="T30" s="18">
        <v>42369</v>
      </c>
      <c r="U30" s="19">
        <v>2378474.6357616084</v>
      </c>
      <c r="V30" s="19">
        <v>10445.467775386396</v>
      </c>
      <c r="W30" s="19">
        <v>3789.9536548791148</v>
      </c>
      <c r="X30" s="19">
        <v>14235.421430265511</v>
      </c>
      <c r="Y30" s="15"/>
      <c r="Z30" s="18"/>
      <c r="AA30" s="19"/>
      <c r="AB30" s="19"/>
      <c r="AC30" s="19"/>
      <c r="AD30" s="19"/>
      <c r="AE30" s="15"/>
      <c r="AF30" s="20">
        <f t="shared" si="0"/>
        <v>42369</v>
      </c>
      <c r="AG30" s="19">
        <f t="shared" si="1"/>
        <v>18160.769743276938</v>
      </c>
      <c r="AH30" s="19">
        <f t="shared" si="2"/>
        <v>5820.2629792007365</v>
      </c>
      <c r="AI30" s="19">
        <f t="shared" si="3"/>
        <v>23981.032722477674</v>
      </c>
    </row>
    <row r="31" spans="2:35" x14ac:dyDescent="0.2">
      <c r="B31" s="21">
        <v>42400</v>
      </c>
      <c r="C31" s="22">
        <v>1021115.4846165676</v>
      </c>
      <c r="D31" s="22">
        <v>4687.3688502624727</v>
      </c>
      <c r="E31" s="22">
        <v>1583.1736225171899</v>
      </c>
      <c r="F31" s="22">
        <v>6270.5424727796626</v>
      </c>
      <c r="H31" s="23">
        <v>42400</v>
      </c>
      <c r="I31" s="22">
        <v>265889.0972398608</v>
      </c>
      <c r="J31" s="22">
        <v>2241.7191808143302</v>
      </c>
      <c r="K31" s="22">
        <v>195.03193444393523</v>
      </c>
      <c r="L31" s="22">
        <v>2436.7511152582656</v>
      </c>
      <c r="N31" s="23">
        <v>42400</v>
      </c>
      <c r="O31" s="22">
        <v>169083.0243613428</v>
      </c>
      <c r="P31" s="22">
        <v>776.16539308199401</v>
      </c>
      <c r="Q31" s="22">
        <v>262.15231109224339</v>
      </c>
      <c r="R31" s="22">
        <v>1038.3177041742374</v>
      </c>
      <c r="S31" s="15"/>
      <c r="T31" s="23">
        <v>42400</v>
      </c>
      <c r="U31" s="22">
        <v>2374684.6821067291</v>
      </c>
      <c r="V31" s="22">
        <v>10428.823562252048</v>
      </c>
      <c r="W31" s="22">
        <v>3806.5978680134594</v>
      </c>
      <c r="X31" s="22">
        <v>14235.421430265507</v>
      </c>
      <c r="Y31" s="15"/>
      <c r="Z31" s="23"/>
      <c r="AA31" s="22"/>
      <c r="AB31" s="22"/>
      <c r="AC31" s="22"/>
      <c r="AD31" s="22"/>
      <c r="AE31" s="15"/>
      <c r="AF31" s="14">
        <f t="shared" si="0"/>
        <v>42400</v>
      </c>
      <c r="AG31" s="15">
        <f t="shared" si="1"/>
        <v>18134.076986410844</v>
      </c>
      <c r="AH31" s="15">
        <f t="shared" si="2"/>
        <v>5846.9557360668277</v>
      </c>
      <c r="AI31" s="15">
        <f t="shared" si="3"/>
        <v>23981.03272247767</v>
      </c>
    </row>
    <row r="32" spans="2:35" x14ac:dyDescent="0.2">
      <c r="B32" s="14">
        <v>42429</v>
      </c>
      <c r="C32" s="15">
        <v>1019525.0547816139</v>
      </c>
      <c r="D32" s="15">
        <v>4680.1126378259341</v>
      </c>
      <c r="E32" s="15">
        <v>1590.4298349537266</v>
      </c>
      <c r="F32" s="15">
        <v>6270.5424727796608</v>
      </c>
      <c r="H32" s="16">
        <v>42429</v>
      </c>
      <c r="I32" s="15">
        <v>265692.42219040031</v>
      </c>
      <c r="J32" s="15">
        <v>2240.0760657977708</v>
      </c>
      <c r="K32" s="15">
        <v>196.67504946049411</v>
      </c>
      <c r="L32" s="15">
        <v>2436.7511152582647</v>
      </c>
      <c r="N32" s="16">
        <v>42429</v>
      </c>
      <c r="O32" s="15">
        <v>168819.67051882471</v>
      </c>
      <c r="P32" s="15">
        <v>774.96386165615434</v>
      </c>
      <c r="Q32" s="15">
        <v>263.35384251808284</v>
      </c>
      <c r="R32" s="15">
        <v>1038.3177041742372</v>
      </c>
      <c r="S32" s="15"/>
      <c r="T32" s="16">
        <v>42429</v>
      </c>
      <c r="U32" s="15">
        <v>2370878.0842387155</v>
      </c>
      <c r="V32" s="15">
        <v>10412.10625328169</v>
      </c>
      <c r="W32" s="15">
        <v>3823.3151769838182</v>
      </c>
      <c r="X32" s="15">
        <v>14235.421430265509</v>
      </c>
      <c r="Y32" s="15"/>
      <c r="Z32" s="16"/>
      <c r="AA32" s="15"/>
      <c r="AB32" s="15"/>
      <c r="AC32" s="15"/>
      <c r="AD32" s="15"/>
      <c r="AE32" s="15"/>
      <c r="AF32" s="14">
        <f t="shared" si="0"/>
        <v>42429</v>
      </c>
      <c r="AG32" s="15">
        <f t="shared" si="1"/>
        <v>18107.25881856155</v>
      </c>
      <c r="AH32" s="15">
        <f t="shared" si="2"/>
        <v>5873.7739039161224</v>
      </c>
      <c r="AI32" s="15">
        <f t="shared" si="3"/>
        <v>23981.03272247767</v>
      </c>
    </row>
    <row r="33" spans="2:35" x14ac:dyDescent="0.2">
      <c r="B33" s="14">
        <v>42460</v>
      </c>
      <c r="C33" s="15">
        <v>1017927.3354765832</v>
      </c>
      <c r="D33" s="15">
        <v>4672.8231677490639</v>
      </c>
      <c r="E33" s="15">
        <v>1597.7193050305978</v>
      </c>
      <c r="F33" s="15">
        <v>6270.5424727796617</v>
      </c>
      <c r="H33" s="16">
        <v>42460</v>
      </c>
      <c r="I33" s="15">
        <v>265494.09018292383</v>
      </c>
      <c r="J33" s="15">
        <v>2238.4191077817804</v>
      </c>
      <c r="K33" s="15">
        <v>198.33200747648459</v>
      </c>
      <c r="L33" s="15">
        <v>2436.7511152582651</v>
      </c>
      <c r="N33" s="16">
        <v>42460</v>
      </c>
      <c r="O33" s="15">
        <v>168555.10963786175</v>
      </c>
      <c r="P33" s="15">
        <v>773.75682321127999</v>
      </c>
      <c r="Q33" s="15">
        <v>264.56088096295736</v>
      </c>
      <c r="R33" s="15">
        <v>1038.3177041742374</v>
      </c>
      <c r="S33" s="15"/>
      <c r="T33" s="16">
        <v>42460</v>
      </c>
      <c r="U33" s="15">
        <v>2367054.7690617316</v>
      </c>
      <c r="V33" s="15">
        <v>10395.315527462768</v>
      </c>
      <c r="W33" s="15">
        <v>3840.1059028027394</v>
      </c>
      <c r="X33" s="15">
        <v>14235.421430265507</v>
      </c>
      <c r="Y33" s="15"/>
      <c r="Z33" s="16"/>
      <c r="AA33" s="15"/>
      <c r="AB33" s="15"/>
      <c r="AC33" s="15"/>
      <c r="AD33" s="15"/>
      <c r="AE33" s="15"/>
      <c r="AF33" s="14">
        <f t="shared" si="0"/>
        <v>42460</v>
      </c>
      <c r="AG33" s="15">
        <f t="shared" si="1"/>
        <v>18080.31462620489</v>
      </c>
      <c r="AH33" s="15">
        <f t="shared" si="2"/>
        <v>5900.7180962727798</v>
      </c>
      <c r="AI33" s="15">
        <f t="shared" si="3"/>
        <v>23981.03272247767</v>
      </c>
    </row>
    <row r="34" spans="2:35" x14ac:dyDescent="0.2">
      <c r="B34" s="14">
        <v>42490</v>
      </c>
      <c r="C34" s="15">
        <v>1016322.2932914046</v>
      </c>
      <c r="D34" s="15">
        <v>4665.5002876010067</v>
      </c>
      <c r="E34" s="15">
        <v>1605.0421851786548</v>
      </c>
      <c r="F34" s="15">
        <v>6270.5424727796617</v>
      </c>
      <c r="H34" s="16">
        <v>42490</v>
      </c>
      <c r="I34" s="15">
        <v>265294.08725780674</v>
      </c>
      <c r="J34" s="15">
        <v>2236.7481901411488</v>
      </c>
      <c r="K34" s="15">
        <v>200.00292511711612</v>
      </c>
      <c r="L34" s="15">
        <v>2436.7511152582651</v>
      </c>
      <c r="N34" s="16">
        <v>42490</v>
      </c>
      <c r="O34" s="15">
        <v>168289.33618619438</v>
      </c>
      <c r="P34" s="15">
        <v>772.54425250686631</v>
      </c>
      <c r="Q34" s="15">
        <v>265.77345166737092</v>
      </c>
      <c r="R34" s="15">
        <v>1038.3177041742372</v>
      </c>
      <c r="S34" s="15"/>
      <c r="T34" s="16">
        <v>42490</v>
      </c>
      <c r="U34" s="15">
        <v>2363214.663158929</v>
      </c>
      <c r="V34" s="15">
        <v>10378.451062372962</v>
      </c>
      <c r="W34" s="15">
        <v>3856.970367892548</v>
      </c>
      <c r="X34" s="15">
        <v>14235.421430265509</v>
      </c>
      <c r="Y34" s="15"/>
      <c r="Z34" s="16"/>
      <c r="AA34" s="15"/>
      <c r="AB34" s="15"/>
      <c r="AC34" s="15"/>
      <c r="AD34" s="15"/>
      <c r="AE34" s="15"/>
      <c r="AF34" s="14">
        <f t="shared" si="0"/>
        <v>42490</v>
      </c>
      <c r="AG34" s="15">
        <f t="shared" si="1"/>
        <v>18053.243792621986</v>
      </c>
      <c r="AH34" s="15">
        <f t="shared" si="2"/>
        <v>5927.7889298556893</v>
      </c>
      <c r="AI34" s="15">
        <f t="shared" si="3"/>
        <v>23981.032722477677</v>
      </c>
    </row>
    <row r="35" spans="2:35" x14ac:dyDescent="0.2">
      <c r="B35" s="14">
        <v>42521</v>
      </c>
      <c r="C35" s="15">
        <v>1014709.8946628772</v>
      </c>
      <c r="D35" s="15">
        <v>4658.1438442522713</v>
      </c>
      <c r="E35" s="15">
        <v>1612.3986285273904</v>
      </c>
      <c r="F35" s="15">
        <v>6270.5424727796617</v>
      </c>
      <c r="H35" s="16">
        <v>42521</v>
      </c>
      <c r="I35" s="15">
        <v>265092.39933781658</v>
      </c>
      <c r="J35" s="15">
        <v>2235.0631952681165</v>
      </c>
      <c r="K35" s="15">
        <v>201.68791999014863</v>
      </c>
      <c r="L35" s="15">
        <v>2436.7511152582651</v>
      </c>
      <c r="N35" s="16">
        <v>42521</v>
      </c>
      <c r="O35" s="15">
        <v>168022.34460620687</v>
      </c>
      <c r="P35" s="15">
        <v>771.32612418672431</v>
      </c>
      <c r="Q35" s="15">
        <v>266.99157998751309</v>
      </c>
      <c r="R35" s="15">
        <v>1038.3177041742374</v>
      </c>
      <c r="S35" s="15"/>
      <c r="T35" s="16">
        <v>42521</v>
      </c>
      <c r="U35" s="15">
        <v>2359357.6927910363</v>
      </c>
      <c r="V35" s="15">
        <v>10361.512534173969</v>
      </c>
      <c r="W35" s="15">
        <v>3873.9088960915419</v>
      </c>
      <c r="X35" s="15">
        <v>14235.421430265511</v>
      </c>
      <c r="Y35" s="15"/>
      <c r="Z35" s="16"/>
      <c r="AA35" s="15"/>
      <c r="AB35" s="15"/>
      <c r="AC35" s="15"/>
      <c r="AD35" s="15"/>
      <c r="AE35" s="15"/>
      <c r="AF35" s="14">
        <f t="shared" si="0"/>
        <v>42521</v>
      </c>
      <c r="AG35" s="15">
        <f t="shared" si="1"/>
        <v>18026.045697881083</v>
      </c>
      <c r="AH35" s="15">
        <f t="shared" si="2"/>
        <v>5954.987024596594</v>
      </c>
      <c r="AI35" s="15">
        <f t="shared" si="3"/>
        <v>23981.032722477677</v>
      </c>
    </row>
    <row r="36" spans="2:35" x14ac:dyDescent="0.2">
      <c r="B36" s="14">
        <v>42551</v>
      </c>
      <c r="C36" s="15">
        <v>1013090.105873969</v>
      </c>
      <c r="D36" s="15">
        <v>4650.7536838715205</v>
      </c>
      <c r="E36" s="15">
        <v>1619.7887889081412</v>
      </c>
      <c r="F36" s="15">
        <v>6270.5424727796617</v>
      </c>
      <c r="H36" s="16">
        <v>42551</v>
      </c>
      <c r="I36" s="15">
        <v>264889.01222712238</v>
      </c>
      <c r="J36" s="15">
        <v>2233.3640045640959</v>
      </c>
      <c r="K36" s="15">
        <v>203.38711069416951</v>
      </c>
      <c r="L36" s="15">
        <v>2436.7511152582656</v>
      </c>
      <c r="N36" s="16">
        <v>42551</v>
      </c>
      <c r="O36" s="15">
        <v>167754.12931481109</v>
      </c>
      <c r="P36" s="15">
        <v>770.10241277844818</v>
      </c>
      <c r="Q36" s="15">
        <v>268.21529139578917</v>
      </c>
      <c r="R36" s="15">
        <v>1038.3177041742374</v>
      </c>
      <c r="S36" s="15"/>
      <c r="T36" s="16">
        <v>42551</v>
      </c>
      <c r="U36" s="15">
        <v>2355483.7838949449</v>
      </c>
      <c r="V36" s="15">
        <v>10344.499617605299</v>
      </c>
      <c r="W36" s="15">
        <v>3890.9218126602113</v>
      </c>
      <c r="X36" s="15">
        <v>14235.421430265511</v>
      </c>
      <c r="Y36" s="15"/>
      <c r="Z36" s="16"/>
      <c r="AA36" s="15"/>
      <c r="AB36" s="15"/>
      <c r="AC36" s="15"/>
      <c r="AD36" s="15"/>
      <c r="AE36" s="15"/>
      <c r="AF36" s="14">
        <f t="shared" si="0"/>
        <v>42551</v>
      </c>
      <c r="AG36" s="15">
        <f t="shared" si="1"/>
        <v>17998.719718819364</v>
      </c>
      <c r="AH36" s="15">
        <f t="shared" si="2"/>
        <v>5982.3130036583116</v>
      </c>
      <c r="AI36" s="15">
        <f t="shared" si="3"/>
        <v>23981.032722477677</v>
      </c>
    </row>
    <row r="37" spans="2:35" x14ac:dyDescent="0.2">
      <c r="B37" s="14">
        <v>42582</v>
      </c>
      <c r="C37" s="15">
        <v>1011462.8930531117</v>
      </c>
      <c r="D37" s="15">
        <v>4643.3296519223586</v>
      </c>
      <c r="E37" s="15">
        <v>1627.2128208573033</v>
      </c>
      <c r="F37" s="15">
        <v>6270.5424727796617</v>
      </c>
      <c r="H37" s="16">
        <v>42582</v>
      </c>
      <c r="I37" s="15">
        <v>264683.91161029541</v>
      </c>
      <c r="J37" s="15">
        <v>2231.6504984313237</v>
      </c>
      <c r="K37" s="15">
        <v>205.10061682694166</v>
      </c>
      <c r="L37" s="15">
        <v>2436.7511152582656</v>
      </c>
      <c r="N37" s="16">
        <v>42582</v>
      </c>
      <c r="O37" s="15">
        <v>167484.68470332972</v>
      </c>
      <c r="P37" s="15">
        <v>768.87309269288414</v>
      </c>
      <c r="Q37" s="15">
        <v>269.44461148135321</v>
      </c>
      <c r="R37" s="15">
        <v>1038.3177041742374</v>
      </c>
      <c r="S37" s="15"/>
      <c r="T37" s="16">
        <v>42582</v>
      </c>
      <c r="U37" s="15">
        <v>2351592.8620822849</v>
      </c>
      <c r="V37" s="15">
        <v>10327.411985978031</v>
      </c>
      <c r="W37" s="15">
        <v>3908.0094442874774</v>
      </c>
      <c r="X37" s="15">
        <v>14235.421430265509</v>
      </c>
      <c r="Y37" s="15"/>
      <c r="Z37" s="16"/>
      <c r="AA37" s="15"/>
      <c r="AB37" s="15"/>
      <c r="AC37" s="15"/>
      <c r="AD37" s="15"/>
      <c r="AE37" s="15"/>
      <c r="AF37" s="14">
        <f t="shared" si="0"/>
        <v>42582</v>
      </c>
      <c r="AG37" s="15">
        <f t="shared" si="1"/>
        <v>17971.265229024597</v>
      </c>
      <c r="AH37" s="15">
        <f t="shared" si="2"/>
        <v>6009.7674934530751</v>
      </c>
      <c r="AI37" s="15">
        <f t="shared" si="3"/>
        <v>23981.03272247767</v>
      </c>
    </row>
    <row r="38" spans="2:35" x14ac:dyDescent="0.2">
      <c r="B38" s="14">
        <v>42613</v>
      </c>
      <c r="C38" s="15">
        <v>1009828.2221734922</v>
      </c>
      <c r="D38" s="15">
        <v>4635.8715931600964</v>
      </c>
      <c r="E38" s="15">
        <v>1634.6708796195658</v>
      </c>
      <c r="F38" s="15">
        <v>6270.5424727796617</v>
      </c>
      <c r="H38" s="16">
        <v>42613</v>
      </c>
      <c r="I38" s="15">
        <v>264477.0830513016</v>
      </c>
      <c r="J38" s="15">
        <v>2229.9225562644438</v>
      </c>
      <c r="K38" s="15">
        <v>206.82855899382162</v>
      </c>
      <c r="L38" s="15">
        <v>2436.7511152582656</v>
      </c>
      <c r="N38" s="16">
        <v>42613</v>
      </c>
      <c r="O38" s="15">
        <v>167214.00513737908</v>
      </c>
      <c r="P38" s="15">
        <v>767.63813822359452</v>
      </c>
      <c r="Q38" s="15">
        <v>270.67956595064271</v>
      </c>
      <c r="R38" s="15">
        <v>1038.3177041742372</v>
      </c>
      <c r="S38" s="15"/>
      <c r="T38" s="16">
        <v>42613</v>
      </c>
      <c r="U38" s="15">
        <v>2347684.8526379974</v>
      </c>
      <c r="V38" s="15">
        <v>10310.249311168536</v>
      </c>
      <c r="W38" s="15">
        <v>3925.1721190969724</v>
      </c>
      <c r="X38" s="15">
        <v>14235.421430265509</v>
      </c>
      <c r="Y38" s="15"/>
      <c r="Z38" s="16"/>
      <c r="AA38" s="15"/>
      <c r="AB38" s="15"/>
      <c r="AC38" s="15"/>
      <c r="AD38" s="15"/>
      <c r="AE38" s="15"/>
      <c r="AF38" s="14">
        <f t="shared" si="0"/>
        <v>42613</v>
      </c>
      <c r="AG38" s="15">
        <f t="shared" si="1"/>
        <v>17943.681598816671</v>
      </c>
      <c r="AH38" s="15">
        <f t="shared" si="2"/>
        <v>6037.3511236610029</v>
      </c>
      <c r="AI38" s="15">
        <f t="shared" si="3"/>
        <v>23981.032722477674</v>
      </c>
    </row>
    <row r="39" spans="2:35" x14ac:dyDescent="0.2">
      <c r="B39" s="14">
        <v>42643</v>
      </c>
      <c r="C39" s="15">
        <v>1008186.059052341</v>
      </c>
      <c r="D39" s="15">
        <v>4628.3793516285059</v>
      </c>
      <c r="E39" s="15">
        <v>1642.163121151156</v>
      </c>
      <c r="F39" s="15">
        <v>6270.5424727796617</v>
      </c>
      <c r="H39" s="16">
        <v>42643</v>
      </c>
      <c r="I39" s="15">
        <v>264268.51199248532</v>
      </c>
      <c r="J39" s="15">
        <v>2228.1800564420178</v>
      </c>
      <c r="K39" s="15">
        <v>208.57105881624778</v>
      </c>
      <c r="L39" s="15">
        <v>2436.7511152582656</v>
      </c>
      <c r="N39" s="16">
        <v>42643</v>
      </c>
      <c r="O39" s="15">
        <v>166942.08495675115</v>
      </c>
      <c r="P39" s="15">
        <v>766.39752354632083</v>
      </c>
      <c r="Q39" s="15">
        <v>271.92018062791652</v>
      </c>
      <c r="R39" s="15">
        <v>1038.3177041742374</v>
      </c>
      <c r="S39" s="15"/>
      <c r="T39" s="16">
        <v>42643</v>
      </c>
      <c r="U39" s="15">
        <v>2343759.6805189005</v>
      </c>
      <c r="V39" s="15">
        <v>10293.011263612168</v>
      </c>
      <c r="W39" s="15">
        <v>3942.4101666533406</v>
      </c>
      <c r="X39" s="15">
        <v>14235.421430265509</v>
      </c>
      <c r="Y39" s="15"/>
      <c r="Z39" s="16"/>
      <c r="AA39" s="15"/>
      <c r="AB39" s="15"/>
      <c r="AC39" s="15"/>
      <c r="AD39" s="15"/>
      <c r="AE39" s="15"/>
      <c r="AF39" s="14">
        <f t="shared" si="0"/>
        <v>42643</v>
      </c>
      <c r="AG39" s="15">
        <f t="shared" si="1"/>
        <v>17915.968195229012</v>
      </c>
      <c r="AH39" s="15">
        <f t="shared" si="2"/>
        <v>6065.0645272486609</v>
      </c>
      <c r="AI39" s="15">
        <f t="shared" si="3"/>
        <v>23981.032722477674</v>
      </c>
    </row>
    <row r="40" spans="2:35" x14ac:dyDescent="0.2">
      <c r="B40" s="14">
        <v>42674</v>
      </c>
      <c r="C40" s="15">
        <v>1006536.369350218</v>
      </c>
      <c r="D40" s="15">
        <v>4620.8527706565628</v>
      </c>
      <c r="E40" s="15">
        <v>1649.6897021230984</v>
      </c>
      <c r="F40" s="15">
        <v>6270.5424727796617</v>
      </c>
      <c r="H40" s="16">
        <v>42674</v>
      </c>
      <c r="I40" s="15">
        <v>264058.18375354505</v>
      </c>
      <c r="J40" s="15">
        <v>2226.4228763179644</v>
      </c>
      <c r="K40" s="15">
        <v>210.32823894030108</v>
      </c>
      <c r="L40" s="15">
        <v>2436.7511152582656</v>
      </c>
      <c r="N40" s="16">
        <v>42674</v>
      </c>
      <c r="O40" s="15">
        <v>166668.91847529536</v>
      </c>
      <c r="P40" s="15">
        <v>765.15122271844291</v>
      </c>
      <c r="Q40" s="15">
        <v>273.16648145579444</v>
      </c>
      <c r="R40" s="15">
        <v>1038.3177041742374</v>
      </c>
      <c r="S40" s="15"/>
      <c r="T40" s="16">
        <v>42674</v>
      </c>
      <c r="U40" s="15">
        <v>2339817.2703522472</v>
      </c>
      <c r="V40" s="15">
        <v>10275.697512296949</v>
      </c>
      <c r="W40" s="15">
        <v>3959.7239179685594</v>
      </c>
      <c r="X40" s="15">
        <v>14235.421430265509</v>
      </c>
      <c r="Y40" s="15"/>
      <c r="Z40" s="16"/>
      <c r="AA40" s="15"/>
      <c r="AB40" s="15"/>
      <c r="AC40" s="15"/>
      <c r="AD40" s="15"/>
      <c r="AE40" s="15"/>
      <c r="AF40" s="14">
        <f t="shared" si="0"/>
        <v>42674</v>
      </c>
      <c r="AG40" s="15">
        <f t="shared" si="1"/>
        <v>17888.124381989917</v>
      </c>
      <c r="AH40" s="15">
        <f t="shared" si="2"/>
        <v>6092.9083404877529</v>
      </c>
      <c r="AI40" s="15">
        <f t="shared" si="3"/>
        <v>23981.03272247767</v>
      </c>
    </row>
    <row r="41" spans="2:35" x14ac:dyDescent="0.2">
      <c r="B41" s="14">
        <v>42704</v>
      </c>
      <c r="C41" s="15">
        <v>1004879.1185702935</v>
      </c>
      <c r="D41" s="15">
        <v>4613.2916928551649</v>
      </c>
      <c r="E41" s="15">
        <v>1657.2507799244961</v>
      </c>
      <c r="F41" s="15">
        <v>6270.5424727796608</v>
      </c>
      <c r="H41" s="16">
        <v>42704</v>
      </c>
      <c r="I41" s="15">
        <v>263846.08353049972</v>
      </c>
      <c r="J41" s="15">
        <v>2224.6508922129274</v>
      </c>
      <c r="K41" s="15">
        <v>212.10022304533771</v>
      </c>
      <c r="L41" s="15">
        <v>2436.7511152582651</v>
      </c>
      <c r="N41" s="16">
        <v>42704</v>
      </c>
      <c r="O41" s="15">
        <v>166394.49998079956</v>
      </c>
      <c r="P41" s="15">
        <v>763.89920967843705</v>
      </c>
      <c r="Q41" s="15">
        <v>274.41849449580019</v>
      </c>
      <c r="R41" s="15">
        <v>1038.3177041742372</v>
      </c>
      <c r="S41" s="15"/>
      <c r="T41" s="16">
        <v>42704</v>
      </c>
      <c r="U41" s="15">
        <v>2335857.5464342786</v>
      </c>
      <c r="V41" s="15">
        <v>10258.307724757204</v>
      </c>
      <c r="W41" s="15">
        <v>3977.113705508305</v>
      </c>
      <c r="X41" s="15">
        <v>14235.421430265509</v>
      </c>
      <c r="Y41" s="15"/>
      <c r="Z41" s="16"/>
      <c r="AA41" s="15"/>
      <c r="AB41" s="15"/>
      <c r="AC41" s="15"/>
      <c r="AD41" s="15"/>
      <c r="AE41" s="15"/>
      <c r="AF41" s="14">
        <f t="shared" si="0"/>
        <v>42704</v>
      </c>
      <c r="AG41" s="15">
        <f t="shared" si="1"/>
        <v>17860.149519503735</v>
      </c>
      <c r="AH41" s="15">
        <f t="shared" si="2"/>
        <v>6120.8832029739388</v>
      </c>
      <c r="AI41" s="15">
        <f t="shared" si="3"/>
        <v>23981.032722477674</v>
      </c>
    </row>
    <row r="42" spans="2:35" x14ac:dyDescent="0.2">
      <c r="B42" s="20">
        <v>42735</v>
      </c>
      <c r="C42" s="19">
        <v>1003214.2720576277</v>
      </c>
      <c r="D42" s="19">
        <v>4605.6959601138451</v>
      </c>
      <c r="E42" s="19">
        <v>1664.8465126658166</v>
      </c>
      <c r="F42" s="19">
        <v>6270.5424727796617</v>
      </c>
      <c r="H42" s="18">
        <v>42735</v>
      </c>
      <c r="I42" s="19">
        <v>263632.19639464701</v>
      </c>
      <c r="J42" s="19">
        <v>2222.8639794055716</v>
      </c>
      <c r="K42" s="19">
        <v>213.88713585269375</v>
      </c>
      <c r="L42" s="19">
        <v>2436.7511152582656</v>
      </c>
      <c r="N42" s="18">
        <v>42735</v>
      </c>
      <c r="O42" s="19">
        <v>166118.82373487065</v>
      </c>
      <c r="P42" s="19">
        <v>762.64145824533136</v>
      </c>
      <c r="Q42" s="19">
        <v>275.67624592890593</v>
      </c>
      <c r="R42" s="19">
        <v>1038.3177041742374</v>
      </c>
      <c r="S42" s="15"/>
      <c r="T42" s="18">
        <v>42735</v>
      </c>
      <c r="U42" s="19">
        <v>2331880.4327287702</v>
      </c>
      <c r="V42" s="19">
        <v>10240.84156706718</v>
      </c>
      <c r="W42" s="19">
        <v>3994.5798631983289</v>
      </c>
      <c r="X42" s="19">
        <v>14235.421430265509</v>
      </c>
      <c r="Y42" s="15"/>
      <c r="Z42" s="18"/>
      <c r="AA42" s="19"/>
      <c r="AB42" s="19"/>
      <c r="AC42" s="19"/>
      <c r="AD42" s="19"/>
      <c r="AE42" s="15"/>
      <c r="AF42" s="20">
        <f t="shared" si="0"/>
        <v>42735</v>
      </c>
      <c r="AG42" s="19">
        <f t="shared" si="1"/>
        <v>17832.04296483193</v>
      </c>
      <c r="AH42" s="19">
        <f t="shared" si="2"/>
        <v>6148.9897576457452</v>
      </c>
      <c r="AI42" s="19">
        <f t="shared" si="3"/>
        <v>23981.032722477674</v>
      </c>
    </row>
    <row r="43" spans="2:35" x14ac:dyDescent="0.2">
      <c r="B43" s="14">
        <v>42766</v>
      </c>
      <c r="C43" s="15">
        <v>1001541.7949984454</v>
      </c>
      <c r="D43" s="15">
        <v>4598.0654135974601</v>
      </c>
      <c r="E43" s="15">
        <v>1672.4770591822016</v>
      </c>
      <c r="F43" s="15">
        <v>6270.5424727796617</v>
      </c>
      <c r="H43" s="16">
        <v>42766</v>
      </c>
      <c r="I43" s="15">
        <v>263416.50729151256</v>
      </c>
      <c r="J43" s="15">
        <v>2221.0620121238012</v>
      </c>
      <c r="K43" s="15">
        <v>215.68910313446392</v>
      </c>
      <c r="L43" s="15">
        <v>2436.7511152582651</v>
      </c>
      <c r="N43" s="16">
        <v>42766</v>
      </c>
      <c r="O43" s="15">
        <v>165841.88397281457</v>
      </c>
      <c r="P43" s="15">
        <v>761.37794211815708</v>
      </c>
      <c r="Q43" s="15">
        <v>276.9397620560801</v>
      </c>
      <c r="R43" s="15">
        <v>1038.3177041742372</v>
      </c>
      <c r="S43" s="15"/>
      <c r="T43" s="16">
        <v>42766</v>
      </c>
      <c r="U43" s="15">
        <v>2327885.8528655721</v>
      </c>
      <c r="V43" s="15">
        <v>10223.298703834635</v>
      </c>
      <c r="W43" s="15">
        <v>4012.122726430875</v>
      </c>
      <c r="X43" s="15">
        <v>14235.421430265509</v>
      </c>
      <c r="Y43" s="15"/>
      <c r="Z43" s="16"/>
      <c r="AA43" s="15"/>
      <c r="AB43" s="15"/>
      <c r="AC43" s="15"/>
      <c r="AD43" s="15"/>
      <c r="AE43" s="15"/>
      <c r="AF43" s="14">
        <f t="shared" si="0"/>
        <v>42766</v>
      </c>
      <c r="AG43" s="15">
        <f t="shared" si="1"/>
        <v>17803.804071674051</v>
      </c>
      <c r="AH43" s="15">
        <f t="shared" si="2"/>
        <v>6177.2286508036213</v>
      </c>
      <c r="AI43" s="15">
        <f t="shared" si="3"/>
        <v>23981.03272247767</v>
      </c>
    </row>
    <row r="44" spans="2:35" x14ac:dyDescent="0.2">
      <c r="B44" s="14">
        <v>42794</v>
      </c>
      <c r="C44" s="15">
        <v>999861.65241940867</v>
      </c>
      <c r="D44" s="15">
        <v>4590.3998937428751</v>
      </c>
      <c r="E44" s="15">
        <v>1680.1425790367866</v>
      </c>
      <c r="F44" s="15">
        <v>6270.5424727796617</v>
      </c>
      <c r="H44" s="16">
        <v>42794</v>
      </c>
      <c r="I44" s="15">
        <v>263199.00103979022</v>
      </c>
      <c r="J44" s="15">
        <v>2219.2448635359106</v>
      </c>
      <c r="K44" s="15">
        <v>217.50625172235445</v>
      </c>
      <c r="L44" s="15">
        <v>2436.7511152582651</v>
      </c>
      <c r="N44" s="16">
        <v>42794</v>
      </c>
      <c r="O44" s="15">
        <v>165563.67490351573</v>
      </c>
      <c r="P44" s="15">
        <v>760.1086348754003</v>
      </c>
      <c r="Q44" s="15">
        <v>278.20906929883711</v>
      </c>
      <c r="R44" s="15">
        <v>1038.3177041742374</v>
      </c>
      <c r="S44" s="15"/>
      <c r="T44" s="16">
        <v>42794</v>
      </c>
      <c r="U44" s="15">
        <v>2323873.7301391414</v>
      </c>
      <c r="V44" s="15">
        <v>10205.678798194391</v>
      </c>
      <c r="W44" s="15">
        <v>4029.7426320711174</v>
      </c>
      <c r="X44" s="15">
        <v>14235.421430265509</v>
      </c>
      <c r="Y44" s="15"/>
      <c r="Z44" s="16"/>
      <c r="AA44" s="15"/>
      <c r="AB44" s="15"/>
      <c r="AC44" s="15"/>
      <c r="AD44" s="15"/>
      <c r="AE44" s="15"/>
      <c r="AF44" s="14">
        <f t="shared" si="0"/>
        <v>42794</v>
      </c>
      <c r="AG44" s="15">
        <f t="shared" si="1"/>
        <v>17775.432190348576</v>
      </c>
      <c r="AH44" s="15">
        <f t="shared" si="2"/>
        <v>6205.6005321290959</v>
      </c>
      <c r="AI44" s="15">
        <f t="shared" si="3"/>
        <v>23981.03272247767</v>
      </c>
    </row>
    <row r="45" spans="2:35" x14ac:dyDescent="0.2">
      <c r="B45" s="14">
        <v>42825</v>
      </c>
      <c r="C45" s="15">
        <v>998173.80918688467</v>
      </c>
      <c r="D45" s="15">
        <v>4582.6992402556234</v>
      </c>
      <c r="E45" s="15">
        <v>1687.8432325240385</v>
      </c>
      <c r="F45" s="15">
        <v>6270.5424727796617</v>
      </c>
      <c r="H45" s="16">
        <v>42825</v>
      </c>
      <c r="I45" s="15">
        <v>262979.6623302736</v>
      </c>
      <c r="J45" s="15">
        <v>2217.4124057416557</v>
      </c>
      <c r="K45" s="15">
        <v>219.33870951660958</v>
      </c>
      <c r="L45" s="15">
        <v>2436.7511152582651</v>
      </c>
      <c r="N45" s="16">
        <v>42825</v>
      </c>
      <c r="O45" s="15">
        <v>165284.19070931594</v>
      </c>
      <c r="P45" s="15">
        <v>758.83350997444722</v>
      </c>
      <c r="Q45" s="15">
        <v>279.48419419979012</v>
      </c>
      <c r="R45" s="15">
        <v>1038.3177041742374</v>
      </c>
      <c r="S45" s="15"/>
      <c r="T45" s="16">
        <v>42825</v>
      </c>
      <c r="U45" s="15">
        <v>2319843.9875070704</v>
      </c>
      <c r="V45" s="15">
        <v>10187.98151180188</v>
      </c>
      <c r="W45" s="15">
        <v>4047.43991846363</v>
      </c>
      <c r="X45" s="15">
        <v>14235.421430265509</v>
      </c>
      <c r="Y45" s="15"/>
      <c r="Z45" s="16"/>
      <c r="AA45" s="15"/>
      <c r="AB45" s="15"/>
      <c r="AC45" s="15"/>
      <c r="AD45" s="15"/>
      <c r="AE45" s="15"/>
      <c r="AF45" s="14">
        <f t="shared" si="0"/>
        <v>42825</v>
      </c>
      <c r="AG45" s="15">
        <f t="shared" si="1"/>
        <v>17746.926667773605</v>
      </c>
      <c r="AH45" s="15">
        <f t="shared" si="2"/>
        <v>6234.1060547040688</v>
      </c>
      <c r="AI45" s="15">
        <f t="shared" si="3"/>
        <v>23981.032722477674</v>
      </c>
    </row>
    <row r="46" spans="2:35" x14ac:dyDescent="0.2">
      <c r="B46" s="14">
        <v>42855</v>
      </c>
      <c r="C46" s="15">
        <v>996478.23000621155</v>
      </c>
      <c r="D46" s="15">
        <v>4574.9632921065549</v>
      </c>
      <c r="E46" s="15">
        <v>1695.5791806731067</v>
      </c>
      <c r="F46" s="15">
        <v>6270.5424727796617</v>
      </c>
      <c r="H46" s="16">
        <v>42855</v>
      </c>
      <c r="I46" s="15">
        <v>262758.4757247786</v>
      </c>
      <c r="J46" s="15">
        <v>2215.5645097632514</v>
      </c>
      <c r="K46" s="15">
        <v>221.18660549501396</v>
      </c>
      <c r="L46" s="15">
        <v>2436.7511152582656</v>
      </c>
      <c r="N46" s="16">
        <v>42855</v>
      </c>
      <c r="O46" s="15">
        <v>165003.42554589274</v>
      </c>
      <c r="P46" s="15">
        <v>757.55254075103153</v>
      </c>
      <c r="Q46" s="15">
        <v>280.76516342320576</v>
      </c>
      <c r="R46" s="15">
        <v>1038.3177041742374</v>
      </c>
      <c r="S46" s="15"/>
      <c r="T46" s="16">
        <v>42855</v>
      </c>
      <c r="U46" s="15">
        <v>2315796.5475886068</v>
      </c>
      <c r="V46" s="15">
        <v>10170.206504826627</v>
      </c>
      <c r="W46" s="15">
        <v>4065.2149254388828</v>
      </c>
      <c r="X46" s="15">
        <v>14235.421430265509</v>
      </c>
      <c r="Y46" s="15"/>
      <c r="Z46" s="16"/>
      <c r="AA46" s="15"/>
      <c r="AB46" s="15"/>
      <c r="AC46" s="15"/>
      <c r="AD46" s="15"/>
      <c r="AE46" s="15"/>
      <c r="AF46" s="14">
        <f t="shared" si="0"/>
        <v>42855</v>
      </c>
      <c r="AG46" s="15">
        <f t="shared" si="1"/>
        <v>17718.286847447464</v>
      </c>
      <c r="AH46" s="15">
        <f t="shared" si="2"/>
        <v>6262.7458750302094</v>
      </c>
      <c r="AI46" s="15">
        <f t="shared" si="3"/>
        <v>23981.032722477674</v>
      </c>
    </row>
    <row r="47" spans="2:35" x14ac:dyDescent="0.2">
      <c r="B47" s="14">
        <v>42886</v>
      </c>
      <c r="C47" s="15">
        <v>994774.87942096032</v>
      </c>
      <c r="D47" s="15">
        <v>4567.19188752847</v>
      </c>
      <c r="E47" s="15">
        <v>1703.3505852511921</v>
      </c>
      <c r="F47" s="15">
        <v>6270.5424727796617</v>
      </c>
      <c r="H47" s="16">
        <v>42886</v>
      </c>
      <c r="I47" s="15">
        <v>262535.42565505661</v>
      </c>
      <c r="J47" s="15">
        <v>2213.7010455362938</v>
      </c>
      <c r="K47" s="15">
        <v>223.05006972197125</v>
      </c>
      <c r="L47" s="15">
        <v>2436.7511152582651</v>
      </c>
      <c r="N47" s="16">
        <v>42886</v>
      </c>
      <c r="O47" s="15">
        <v>164721.37354213718</v>
      </c>
      <c r="P47" s="15">
        <v>756.26570041867501</v>
      </c>
      <c r="Q47" s="15">
        <v>282.05200375556223</v>
      </c>
      <c r="R47" s="15">
        <v>1038.3177041742372</v>
      </c>
      <c r="S47" s="15"/>
      <c r="T47" s="16">
        <v>42886</v>
      </c>
      <c r="U47" s="15">
        <v>2311731.3326631677</v>
      </c>
      <c r="V47" s="15">
        <v>10152.353435945739</v>
      </c>
      <c r="W47" s="15">
        <v>4083.0679943197683</v>
      </c>
      <c r="X47" s="15">
        <v>14235.421430265507</v>
      </c>
      <c r="Y47" s="15"/>
      <c r="Z47" s="16"/>
      <c r="AA47" s="15"/>
      <c r="AB47" s="15"/>
      <c r="AC47" s="15"/>
      <c r="AD47" s="15"/>
      <c r="AE47" s="15"/>
      <c r="AF47" s="14">
        <f t="shared" si="0"/>
        <v>42886</v>
      </c>
      <c r="AG47" s="15">
        <f t="shared" si="1"/>
        <v>17689.512069429176</v>
      </c>
      <c r="AH47" s="15">
        <f t="shared" si="2"/>
        <v>6291.5206530484938</v>
      </c>
      <c r="AI47" s="15">
        <f t="shared" si="3"/>
        <v>23981.03272247767</v>
      </c>
    </row>
    <row r="48" spans="2:35" x14ac:dyDescent="0.2">
      <c r="B48" s="14">
        <v>42916</v>
      </c>
      <c r="C48" s="15">
        <v>993063.7218121934</v>
      </c>
      <c r="D48" s="15">
        <v>4559.3848640127353</v>
      </c>
      <c r="E48" s="15">
        <v>1711.1576087669268</v>
      </c>
      <c r="F48" s="15">
        <v>6270.5424727796617</v>
      </c>
      <c r="H48" s="16">
        <v>42916</v>
      </c>
      <c r="I48" s="15">
        <v>262310.49642169895</v>
      </c>
      <c r="J48" s="15">
        <v>2211.8218819006074</v>
      </c>
      <c r="K48" s="15">
        <v>224.92923335765798</v>
      </c>
      <c r="L48" s="15">
        <v>2436.7511152582656</v>
      </c>
      <c r="N48" s="16">
        <v>42916</v>
      </c>
      <c r="O48" s="15">
        <v>164438.02880003108</v>
      </c>
      <c r="P48" s="15">
        <v>754.97296206812894</v>
      </c>
      <c r="Q48" s="15">
        <v>283.34474210610847</v>
      </c>
      <c r="R48" s="15">
        <v>1038.3177041742374</v>
      </c>
      <c r="S48" s="15"/>
      <c r="T48" s="16">
        <v>42916</v>
      </c>
      <c r="U48" s="15">
        <v>2307648.2646688479</v>
      </c>
      <c r="V48" s="15">
        <v>10134.421962337354</v>
      </c>
      <c r="W48" s="15">
        <v>4100.9994679281563</v>
      </c>
      <c r="X48" s="15">
        <v>14235.421430265509</v>
      </c>
      <c r="Y48" s="15"/>
      <c r="Z48" s="16"/>
      <c r="AA48" s="15"/>
      <c r="AB48" s="15"/>
      <c r="AC48" s="15"/>
      <c r="AD48" s="15"/>
      <c r="AE48" s="15"/>
      <c r="AF48" s="14">
        <f t="shared" si="0"/>
        <v>42916</v>
      </c>
      <c r="AG48" s="15">
        <f t="shared" si="1"/>
        <v>17660.601670318825</v>
      </c>
      <c r="AH48" s="15">
        <f t="shared" si="2"/>
        <v>6320.4310521588495</v>
      </c>
      <c r="AI48" s="15">
        <f t="shared" si="3"/>
        <v>23981.032722477674</v>
      </c>
    </row>
    <row r="49" spans="2:35" x14ac:dyDescent="0.2">
      <c r="B49" s="14">
        <v>42947</v>
      </c>
      <c r="C49" s="15">
        <v>991344.72139771958</v>
      </c>
      <c r="D49" s="15">
        <v>4551.5420583058858</v>
      </c>
      <c r="E49" s="15">
        <v>1719.0004144737754</v>
      </c>
      <c r="F49" s="15">
        <v>6270.5424727796617</v>
      </c>
      <c r="H49" s="16">
        <v>42947</v>
      </c>
      <c r="I49" s="15">
        <v>262083.6721930317</v>
      </c>
      <c r="J49" s="15">
        <v>2209.9268865910094</v>
      </c>
      <c r="K49" s="15">
        <v>226.82422866725568</v>
      </c>
      <c r="L49" s="15">
        <v>2436.7511152582651</v>
      </c>
      <c r="N49" s="16">
        <v>42947</v>
      </c>
      <c r="O49" s="15">
        <v>164153.38539452365</v>
      </c>
      <c r="P49" s="15">
        <v>753.67429866680902</v>
      </c>
      <c r="Q49" s="15">
        <v>284.64340550742821</v>
      </c>
      <c r="R49" s="15">
        <v>1038.3177041742372</v>
      </c>
      <c r="S49" s="15"/>
      <c r="T49" s="16">
        <v>42947</v>
      </c>
      <c r="U49" s="15">
        <v>2303547.2652009199</v>
      </c>
      <c r="V49" s="15">
        <v>10116.411739674035</v>
      </c>
      <c r="W49" s="15">
        <v>4119.0096905914743</v>
      </c>
      <c r="X49" s="15">
        <v>14235.421430265509</v>
      </c>
      <c r="Y49" s="15"/>
      <c r="Z49" s="16"/>
      <c r="AA49" s="15"/>
      <c r="AB49" s="15"/>
      <c r="AC49" s="15"/>
      <c r="AD49" s="15"/>
      <c r="AE49" s="15"/>
      <c r="AF49" s="14">
        <f t="shared" si="0"/>
        <v>42947</v>
      </c>
      <c r="AG49" s="15">
        <f t="shared" si="1"/>
        <v>17631.554983237736</v>
      </c>
      <c r="AH49" s="15">
        <f t="shared" si="2"/>
        <v>6349.4777392399337</v>
      </c>
      <c r="AI49" s="15">
        <f t="shared" si="3"/>
        <v>23981.03272247767</v>
      </c>
    </row>
    <row r="50" spans="2:35" x14ac:dyDescent="0.2">
      <c r="B50" s="14">
        <v>42978</v>
      </c>
      <c r="C50" s="15">
        <v>989617.84223134618</v>
      </c>
      <c r="D50" s="15">
        <v>4543.6633064062153</v>
      </c>
      <c r="E50" s="15">
        <v>1726.8791663734464</v>
      </c>
      <c r="F50" s="15">
        <v>6270.5424727796617</v>
      </c>
      <c r="H50" s="16">
        <v>42978</v>
      </c>
      <c r="I50" s="15">
        <v>261854.93700400143</v>
      </c>
      <c r="J50" s="15">
        <v>2208.0159262280044</v>
      </c>
      <c r="K50" s="15">
        <v>228.73518903026076</v>
      </c>
      <c r="L50" s="15">
        <v>2436.7511152582651</v>
      </c>
      <c r="N50" s="16">
        <v>42978</v>
      </c>
      <c r="O50" s="15">
        <v>163867.43737340765</v>
      </c>
      <c r="P50" s="15">
        <v>752.36968305823348</v>
      </c>
      <c r="Q50" s="15">
        <v>285.94802111600387</v>
      </c>
      <c r="R50" s="15">
        <v>1038.3177041742374</v>
      </c>
      <c r="S50" s="15"/>
      <c r="T50" s="16">
        <v>42978</v>
      </c>
      <c r="U50" s="15">
        <v>2299428.2555103283</v>
      </c>
      <c r="V50" s="15">
        <v>10098.322422116187</v>
      </c>
      <c r="W50" s="15">
        <v>4137.0990081493219</v>
      </c>
      <c r="X50" s="15">
        <v>14235.421430265509</v>
      </c>
      <c r="Y50" s="15"/>
      <c r="Z50" s="16"/>
      <c r="AA50" s="15"/>
      <c r="AB50" s="15"/>
      <c r="AC50" s="15"/>
      <c r="AD50" s="15"/>
      <c r="AE50" s="15"/>
      <c r="AF50" s="14">
        <f t="shared" si="0"/>
        <v>42978</v>
      </c>
      <c r="AG50" s="15">
        <f t="shared" si="1"/>
        <v>17602.37133780864</v>
      </c>
      <c r="AH50" s="15">
        <f t="shared" si="2"/>
        <v>6378.6613846690325</v>
      </c>
      <c r="AI50" s="15">
        <f t="shared" si="3"/>
        <v>23981.03272247767</v>
      </c>
    </row>
    <row r="51" spans="2:35" x14ac:dyDescent="0.2">
      <c r="B51" s="14">
        <v>43008</v>
      </c>
      <c r="C51" s="15">
        <v>987883.04820212687</v>
      </c>
      <c r="D51" s="15">
        <v>4535.7484435603365</v>
      </c>
      <c r="E51" s="15">
        <v>1734.7940292193252</v>
      </c>
      <c r="F51" s="15">
        <v>6270.5424727796617</v>
      </c>
      <c r="H51" s="16">
        <v>43008</v>
      </c>
      <c r="I51" s="15">
        <v>261624.27475505156</v>
      </c>
      <c r="J51" s="15">
        <v>2206.0888663083938</v>
      </c>
      <c r="K51" s="15">
        <v>230.66224894987153</v>
      </c>
      <c r="L51" s="15">
        <v>2436.7511152582651</v>
      </c>
      <c r="N51" s="16">
        <v>43008</v>
      </c>
      <c r="O51" s="15">
        <v>163580.17875719487</v>
      </c>
      <c r="P51" s="15">
        <v>751.05908796145172</v>
      </c>
      <c r="Q51" s="15">
        <v>287.25861621278563</v>
      </c>
      <c r="R51" s="15">
        <v>1038.3177041742374</v>
      </c>
      <c r="S51" s="15"/>
      <c r="T51" s="16">
        <v>43008</v>
      </c>
      <c r="U51" s="15">
        <v>2295291.1565021789</v>
      </c>
      <c r="V51" s="15">
        <v>10080.153662305402</v>
      </c>
      <c r="W51" s="15">
        <v>4155.2677679601102</v>
      </c>
      <c r="X51" s="15">
        <v>14235.421430265513</v>
      </c>
      <c r="Y51" s="15"/>
      <c r="Z51" s="16"/>
      <c r="AA51" s="15"/>
      <c r="AB51" s="15"/>
      <c r="AC51" s="15"/>
      <c r="AD51" s="15"/>
      <c r="AE51" s="15"/>
      <c r="AF51" s="14">
        <f t="shared" si="0"/>
        <v>43008</v>
      </c>
      <c r="AG51" s="15">
        <f t="shared" si="1"/>
        <v>17573.050060135582</v>
      </c>
      <c r="AH51" s="15">
        <f t="shared" si="2"/>
        <v>6407.9826623420922</v>
      </c>
      <c r="AI51" s="15">
        <f t="shared" si="3"/>
        <v>23981.032722477674</v>
      </c>
    </row>
    <row r="52" spans="2:35" x14ac:dyDescent="0.2">
      <c r="B52" s="14">
        <v>43039</v>
      </c>
      <c r="C52" s="15">
        <v>986140.30303360696</v>
      </c>
      <c r="D52" s="15">
        <v>4527.7973042597478</v>
      </c>
      <c r="E52" s="15">
        <v>1742.7451685199132</v>
      </c>
      <c r="F52" s="15">
        <v>6270.5424727796608</v>
      </c>
      <c r="H52" s="16">
        <v>43039</v>
      </c>
      <c r="I52" s="15">
        <v>261391.66921098912</v>
      </c>
      <c r="J52" s="15">
        <v>2204.1455711958097</v>
      </c>
      <c r="K52" s="15">
        <v>232.60554406245583</v>
      </c>
      <c r="L52" s="15">
        <v>2436.7511152582656</v>
      </c>
      <c r="N52" s="16">
        <v>43039</v>
      </c>
      <c r="O52" s="15">
        <v>163291.6035389911</v>
      </c>
      <c r="P52" s="15">
        <v>749.74248597047642</v>
      </c>
      <c r="Q52" s="15">
        <v>288.57521820376081</v>
      </c>
      <c r="R52" s="15">
        <v>1038.3177041742372</v>
      </c>
      <c r="S52" s="15"/>
      <c r="T52" s="16">
        <v>43039</v>
      </c>
      <c r="U52" s="15">
        <v>2291135.8887342187</v>
      </c>
      <c r="V52" s="15">
        <v>10061.905111357773</v>
      </c>
      <c r="W52" s="15">
        <v>4173.5163189077357</v>
      </c>
      <c r="X52" s="15">
        <v>14235.421430265509</v>
      </c>
      <c r="Y52" s="15"/>
      <c r="Z52" s="16"/>
      <c r="AA52" s="15"/>
      <c r="AB52" s="15"/>
      <c r="AC52" s="15"/>
      <c r="AD52" s="15"/>
      <c r="AE52" s="15"/>
      <c r="AF52" s="14">
        <f t="shared" si="0"/>
        <v>43039</v>
      </c>
      <c r="AG52" s="15">
        <f t="shared" si="1"/>
        <v>17543.590472783806</v>
      </c>
      <c r="AH52" s="15">
        <f t="shared" si="2"/>
        <v>6437.442249693866</v>
      </c>
      <c r="AI52" s="15">
        <f t="shared" si="3"/>
        <v>23981.03272247767</v>
      </c>
    </row>
    <row r="53" spans="2:35" x14ac:dyDescent="0.2">
      <c r="B53" s="14">
        <v>43069</v>
      </c>
      <c r="C53" s="15">
        <v>984389.57028306462</v>
      </c>
      <c r="D53" s="15">
        <v>4519.8097222373644</v>
      </c>
      <c r="E53" s="15">
        <v>1750.7327505422966</v>
      </c>
      <c r="F53" s="15">
        <v>6270.5424727796608</v>
      </c>
      <c r="H53" s="16">
        <v>43069</v>
      </c>
      <c r="I53" s="15">
        <v>261157.10399984202</v>
      </c>
      <c r="J53" s="15">
        <v>2202.185904111167</v>
      </c>
      <c r="K53" s="15">
        <v>234.56521114709804</v>
      </c>
      <c r="L53" s="15">
        <v>2436.7511152582651</v>
      </c>
      <c r="N53" s="16">
        <v>43069</v>
      </c>
      <c r="O53" s="15">
        <v>163001.70568437056</v>
      </c>
      <c r="P53" s="15">
        <v>748.41984955370924</v>
      </c>
      <c r="Q53" s="15">
        <v>289.89785462052805</v>
      </c>
      <c r="R53" s="15">
        <v>1038.3177041742374</v>
      </c>
      <c r="S53" s="15"/>
      <c r="T53" s="16">
        <v>43069</v>
      </c>
      <c r="U53" s="15">
        <v>2286962.3724153107</v>
      </c>
      <c r="V53" s="15">
        <v>10043.576418857238</v>
      </c>
      <c r="W53" s="15">
        <v>4191.8450114082707</v>
      </c>
      <c r="X53" s="15">
        <v>14235.421430265509</v>
      </c>
      <c r="Y53" s="15"/>
      <c r="Z53" s="16"/>
      <c r="AA53" s="15"/>
      <c r="AB53" s="15"/>
      <c r="AC53" s="15"/>
      <c r="AD53" s="15"/>
      <c r="AE53" s="15"/>
      <c r="AF53" s="14">
        <f t="shared" si="0"/>
        <v>43069</v>
      </c>
      <c r="AG53" s="15">
        <f t="shared" si="1"/>
        <v>17513.991894759478</v>
      </c>
      <c r="AH53" s="15">
        <f t="shared" si="2"/>
        <v>6467.0408277181932</v>
      </c>
      <c r="AI53" s="15">
        <f t="shared" si="3"/>
        <v>23981.03272247767</v>
      </c>
    </row>
    <row r="54" spans="2:35" x14ac:dyDescent="0.2">
      <c r="B54" s="14">
        <v>43100</v>
      </c>
      <c r="C54" s="15">
        <v>982630.81334074901</v>
      </c>
      <c r="D54" s="15">
        <v>4511.785530464047</v>
      </c>
      <c r="E54" s="15">
        <v>1758.7569423156153</v>
      </c>
      <c r="F54" s="15">
        <v>6270.5424727796626</v>
      </c>
      <c r="H54" s="16">
        <v>43100</v>
      </c>
      <c r="I54" s="15">
        <v>260920.56261170679</v>
      </c>
      <c r="J54" s="15">
        <v>2200.2097271230396</v>
      </c>
      <c r="K54" s="15">
        <v>236.54138813522562</v>
      </c>
      <c r="L54" s="15">
        <v>2436.7511152582651</v>
      </c>
      <c r="N54" s="16">
        <v>43100</v>
      </c>
      <c r="O54" s="15">
        <v>162710.47913124968</v>
      </c>
      <c r="P54" s="15">
        <v>747.09115105336525</v>
      </c>
      <c r="Q54" s="15">
        <v>291.22655312087215</v>
      </c>
      <c r="R54" s="15">
        <v>1038.3177041742374</v>
      </c>
      <c r="S54" s="15"/>
      <c r="T54" s="16">
        <v>43100</v>
      </c>
      <c r="U54" s="15">
        <v>2282770.5274039023</v>
      </c>
      <c r="V54" s="15">
        <v>10025.1672328488</v>
      </c>
      <c r="W54" s="15">
        <v>4210.254197416707</v>
      </c>
      <c r="X54" s="15">
        <v>14235.421430265507</v>
      </c>
      <c r="Y54" s="15"/>
      <c r="Z54" s="16"/>
      <c r="AA54" s="15">
        <f>AA4</f>
        <v>17744639.830000002</v>
      </c>
      <c r="AB54" s="15"/>
      <c r="AC54" s="15"/>
      <c r="AD54" s="15"/>
      <c r="AE54" s="15"/>
      <c r="AF54" s="14">
        <f t="shared" si="0"/>
        <v>43100</v>
      </c>
      <c r="AG54" s="15">
        <f t="shared" si="1"/>
        <v>17484.253641489253</v>
      </c>
      <c r="AH54" s="15">
        <f t="shared" si="2"/>
        <v>6496.77908098842</v>
      </c>
      <c r="AI54" s="15">
        <f t="shared" si="3"/>
        <v>23981.032722477674</v>
      </c>
    </row>
    <row r="55" spans="2:35" x14ac:dyDescent="0.2">
      <c r="B55" s="14">
        <v>43131</v>
      </c>
      <c r="C55" s="15">
        <v>980863.99542911444</v>
      </c>
      <c r="D55" s="15">
        <v>4503.7245611450999</v>
      </c>
      <c r="E55" s="15">
        <v>1766.8179116345621</v>
      </c>
      <c r="F55" s="15">
        <v>6270.5424727796617</v>
      </c>
      <c r="H55" s="16">
        <v>43131</v>
      </c>
      <c r="I55" s="15">
        <v>260682.02839758646</v>
      </c>
      <c r="J55" s="15">
        <v>2198.2169011379474</v>
      </c>
      <c r="K55" s="15">
        <v>238.53421412031773</v>
      </c>
      <c r="L55" s="15">
        <v>2436.7511152582651</v>
      </c>
      <c r="N55" s="16">
        <v>43131</v>
      </c>
      <c r="O55" s="15">
        <v>162417.91778976034</v>
      </c>
      <c r="P55" s="15">
        <v>745.75636268489438</v>
      </c>
      <c r="Q55" s="15">
        <v>292.56134148934285</v>
      </c>
      <c r="R55" s="15">
        <v>1038.3177041742372</v>
      </c>
      <c r="S55" s="15"/>
      <c r="T55" s="16">
        <v>43131</v>
      </c>
      <c r="U55" s="15">
        <v>2278560.2732064854</v>
      </c>
      <c r="V55" s="15">
        <v>10006.677199831815</v>
      </c>
      <c r="W55" s="15">
        <v>4228.7442304336946</v>
      </c>
      <c r="X55" s="15">
        <v>14235.421430265509</v>
      </c>
      <c r="Y55" s="16"/>
      <c r="Z55" s="16">
        <v>43131</v>
      </c>
      <c r="AA55" s="15">
        <f>AA54-AC55</f>
        <v>17707589.295365278</v>
      </c>
      <c r="AB55" s="15">
        <f>IPMT($AD$4/12,COUNT(Z$55:Z55),COUNT($Z$55:$Z$331),-$AA$54,$AA$5)</f>
        <v>65063.679376666674</v>
      </c>
      <c r="AC55" s="15">
        <f>PPMT($AD$4/12,COUNT(Z$55:Z55),COUNT($Z$55:$Z$331),-$AA$54,$AA$5)</f>
        <v>37050.534634723394</v>
      </c>
      <c r="AD55" s="15">
        <f>SUM(AB55:AC55)</f>
        <v>102114.21401139007</v>
      </c>
      <c r="AE55" s="15"/>
      <c r="AF55" s="14">
        <f t="shared" si="0"/>
        <v>43131</v>
      </c>
      <c r="AG55" s="15">
        <f>SUM(D55,J55,P55,V55,AB55)</f>
        <v>82518.054401466434</v>
      </c>
      <c r="AH55" s="15">
        <f>SUM(E55,K55,Q55,W55,AC55)</f>
        <v>43577.192332401311</v>
      </c>
      <c r="AI55" s="15">
        <f>SUM(AG55:AH55)</f>
        <v>126095.24673386774</v>
      </c>
    </row>
    <row r="56" spans="2:35" x14ac:dyDescent="0.2">
      <c r="B56" s="14">
        <v>43159</v>
      </c>
      <c r="C56" s="15">
        <v>979089.07960205153</v>
      </c>
      <c r="D56" s="15">
        <v>4495.6266457167749</v>
      </c>
      <c r="E56" s="15">
        <v>1774.915827062887</v>
      </c>
      <c r="F56" s="15">
        <v>6270.5424727796617</v>
      </c>
      <c r="H56" s="16">
        <v>43159</v>
      </c>
      <c r="I56" s="15">
        <v>260441.48456821876</v>
      </c>
      <c r="J56" s="15">
        <v>2196.2072858905694</v>
      </c>
      <c r="K56" s="15">
        <v>240.54382936769579</v>
      </c>
      <c r="L56" s="15">
        <v>2436.7511152582651</v>
      </c>
      <c r="N56" s="16">
        <v>43159</v>
      </c>
      <c r="O56" s="15">
        <v>162124.01554212251</v>
      </c>
      <c r="P56" s="15">
        <v>744.41545653640151</v>
      </c>
      <c r="Q56" s="15">
        <v>293.90224763783567</v>
      </c>
      <c r="R56" s="15">
        <v>1038.3177041742372</v>
      </c>
      <c r="S56" s="15"/>
      <c r="T56" s="16">
        <v>43159</v>
      </c>
      <c r="U56" s="15">
        <v>2274331.5289760516</v>
      </c>
      <c r="V56" s="15">
        <v>9988.1059647531583</v>
      </c>
      <c r="W56" s="15">
        <v>4247.3154655123499</v>
      </c>
      <c r="X56" s="15">
        <v>14235.421430265509</v>
      </c>
      <c r="Y56" s="16"/>
      <c r="Z56" s="16">
        <v>43159</v>
      </c>
      <c r="AA56" s="15">
        <f t="shared" ref="AA56:AA119" si="4">AA55-AC56</f>
        <v>17670402.908770226</v>
      </c>
      <c r="AB56" s="15">
        <f>IPMT($AD$4/12,COUNT(Z$55:Z56),COUNT($Z$55:$Z$331),-$AA$54,$AA$5)</f>
        <v>64927.827416339336</v>
      </c>
      <c r="AC56" s="15">
        <f>PPMT($AD$4/12,COUNT(Z$55:Z56),COUNT($Z$55:$Z$331),-$AA$54,$AA$5)</f>
        <v>37186.38659505071</v>
      </c>
      <c r="AD56" s="15">
        <f t="shared" ref="AD56:AD119" si="5">SUM(AB56:AC56)</f>
        <v>102114.21401139005</v>
      </c>
      <c r="AE56" s="15"/>
      <c r="AF56" s="14">
        <f t="shared" si="0"/>
        <v>43159</v>
      </c>
      <c r="AG56" s="15">
        <f t="shared" si="1"/>
        <v>82352.182769236242</v>
      </c>
      <c r="AH56" s="15">
        <f t="shared" si="2"/>
        <v>43743.063964631481</v>
      </c>
      <c r="AI56" s="15">
        <f t="shared" si="3"/>
        <v>126095.24673386772</v>
      </c>
    </row>
    <row r="57" spans="2:35" x14ac:dyDescent="0.2">
      <c r="B57" s="14">
        <v>43190</v>
      </c>
      <c r="C57" s="15">
        <v>977306.02874411456</v>
      </c>
      <c r="D57" s="15">
        <v>4487.4916148427365</v>
      </c>
      <c r="E57" s="15">
        <v>1783.0508579369255</v>
      </c>
      <c r="F57" s="15">
        <v>6270.5424727796617</v>
      </c>
      <c r="H57" s="16">
        <v>43190</v>
      </c>
      <c r="I57" s="15">
        <v>260198.91419289436</v>
      </c>
      <c r="J57" s="15">
        <v>2194.18073993387</v>
      </c>
      <c r="K57" s="15">
        <v>242.57037532439531</v>
      </c>
      <c r="L57" s="15">
        <v>2436.7511152582651</v>
      </c>
      <c r="N57" s="16">
        <v>43190</v>
      </c>
      <c r="O57" s="15">
        <v>161828.76624251634</v>
      </c>
      <c r="P57" s="15">
        <v>743.06840456806151</v>
      </c>
      <c r="Q57" s="15">
        <v>295.24929960617573</v>
      </c>
      <c r="R57" s="15">
        <v>1038.3177041742372</v>
      </c>
      <c r="S57" s="15"/>
      <c r="T57" s="16">
        <v>43190</v>
      </c>
      <c r="U57" s="15">
        <v>2270084.2135105394</v>
      </c>
      <c r="V57" s="15">
        <v>9969.4531710004503</v>
      </c>
      <c r="W57" s="15">
        <v>4265.9682592650579</v>
      </c>
      <c r="X57" s="15">
        <v>14235.421430265509</v>
      </c>
      <c r="Y57" s="16"/>
      <c r="Z57" s="16">
        <v>43190</v>
      </c>
      <c r="AA57" s="15">
        <f t="shared" si="4"/>
        <v>17633080.172090992</v>
      </c>
      <c r="AB57" s="15">
        <f>IPMT($AD$4/12,COUNT(Z$55:Z57),COUNT($Z$55:$Z$331),-$AA$54,$AA$5)</f>
        <v>64791.47733215749</v>
      </c>
      <c r="AC57" s="15">
        <f>PPMT($AD$4/12,COUNT(Z$55:Z57),COUNT($Z$55:$Z$331),-$AA$54,$AA$5)</f>
        <v>37322.73667923257</v>
      </c>
      <c r="AD57" s="15">
        <f t="shared" si="5"/>
        <v>102114.21401139005</v>
      </c>
      <c r="AE57" s="15"/>
      <c r="AF57" s="14">
        <f t="shared" si="0"/>
        <v>43190</v>
      </c>
      <c r="AG57" s="15">
        <f t="shared" si="1"/>
        <v>82185.671262502612</v>
      </c>
      <c r="AH57" s="15">
        <f t="shared" si="2"/>
        <v>43909.575471365126</v>
      </c>
      <c r="AI57" s="15">
        <f t="shared" si="3"/>
        <v>126095.24673386774</v>
      </c>
    </row>
    <row r="58" spans="2:35" x14ac:dyDescent="0.2">
      <c r="B58" s="14">
        <v>43220</v>
      </c>
      <c r="C58" s="15">
        <v>975514.80556974548</v>
      </c>
      <c r="D58" s="15">
        <v>4479.3192984105253</v>
      </c>
      <c r="E58" s="15">
        <v>1791.2231743691361</v>
      </c>
      <c r="F58" s="15">
        <v>6270.5424727796617</v>
      </c>
      <c r="H58" s="16">
        <v>43220</v>
      </c>
      <c r="I58" s="15">
        <v>259954.30019826523</v>
      </c>
      <c r="J58" s="15">
        <v>2192.1371206291433</v>
      </c>
      <c r="K58" s="15">
        <v>244.61399462912203</v>
      </c>
      <c r="L58" s="15">
        <v>2436.7511152582651</v>
      </c>
      <c r="N58" s="16">
        <v>43220</v>
      </c>
      <c r="O58" s="15">
        <v>161532.16371695363</v>
      </c>
      <c r="P58" s="15">
        <v>741.71517861153325</v>
      </c>
      <c r="Q58" s="15">
        <v>296.60252556270405</v>
      </c>
      <c r="R58" s="15">
        <v>1038.3177041742374</v>
      </c>
      <c r="S58" s="15"/>
      <c r="T58" s="16">
        <v>43220</v>
      </c>
      <c r="U58" s="15">
        <v>2265818.2452512742</v>
      </c>
      <c r="V58" s="15">
        <v>9950.7184603951773</v>
      </c>
      <c r="W58" s="15">
        <v>4284.70296987033</v>
      </c>
      <c r="X58" s="15">
        <v>14235.421430265507</v>
      </c>
      <c r="Y58" s="16"/>
      <c r="Z58" s="16">
        <v>43220</v>
      </c>
      <c r="AA58" s="15">
        <f t="shared" si="4"/>
        <v>17595620.585377268</v>
      </c>
      <c r="AB58" s="15">
        <f>IPMT($AD$4/12,COUNT(Z$55:Z58),COUNT($Z$55:$Z$331),-$AA$54,$AA$5)</f>
        <v>64654.627297666972</v>
      </c>
      <c r="AC58" s="15">
        <f>PPMT($AD$4/12,COUNT(Z$55:Z58),COUNT($Z$55:$Z$331),-$AA$54,$AA$5)</f>
        <v>37459.586713723089</v>
      </c>
      <c r="AD58" s="15">
        <f t="shared" si="5"/>
        <v>102114.21401139005</v>
      </c>
      <c r="AE58" s="15"/>
      <c r="AF58" s="14">
        <f t="shared" si="0"/>
        <v>43220</v>
      </c>
      <c r="AG58" s="15">
        <f t="shared" si="1"/>
        <v>82018.517355713353</v>
      </c>
      <c r="AH58" s="15">
        <f t="shared" si="2"/>
        <v>44076.729378154385</v>
      </c>
      <c r="AI58" s="15">
        <f t="shared" si="3"/>
        <v>126095.24673386774</v>
      </c>
    </row>
    <row r="59" spans="2:35" x14ac:dyDescent="0.2">
      <c r="B59" s="14">
        <v>43251</v>
      </c>
      <c r="C59" s="15">
        <v>973715.37262249377</v>
      </c>
      <c r="D59" s="15">
        <v>4471.1095255279997</v>
      </c>
      <c r="E59" s="15">
        <v>1799.4329472516615</v>
      </c>
      <c r="F59" s="15">
        <v>6270.5424727796617</v>
      </c>
      <c r="H59" s="16">
        <v>43251</v>
      </c>
      <c r="I59" s="15">
        <v>259707.62536714293</v>
      </c>
      <c r="J59" s="15">
        <v>2190.0762841359733</v>
      </c>
      <c r="K59" s="15">
        <v>246.67483112229189</v>
      </c>
      <c r="L59" s="15">
        <v>2436.7511152582651</v>
      </c>
      <c r="N59" s="16">
        <v>43251</v>
      </c>
      <c r="O59" s="15">
        <v>161234.20176314877</v>
      </c>
      <c r="P59" s="15">
        <v>740.35575036937075</v>
      </c>
      <c r="Q59" s="15">
        <v>297.96195380486643</v>
      </c>
      <c r="R59" s="15">
        <v>1038.3177041742372</v>
      </c>
      <c r="S59" s="15"/>
      <c r="T59" s="16">
        <v>43251</v>
      </c>
      <c r="U59" s="15">
        <v>2261533.5422814037</v>
      </c>
      <c r="V59" s="15">
        <v>9931.9014731858315</v>
      </c>
      <c r="W59" s="15">
        <v>4303.5199570796767</v>
      </c>
      <c r="X59" s="15">
        <v>14235.421430265509</v>
      </c>
      <c r="Y59" s="16"/>
      <c r="Z59" s="16">
        <v>43251</v>
      </c>
      <c r="AA59" s="15">
        <f t="shared" si="4"/>
        <v>17558023.646845594</v>
      </c>
      <c r="AB59" s="15">
        <f>IPMT($AD$4/12,COUNT(Z$55:Z59),COUNT($Z$55:$Z$331),-$AA$54,$AA$5)</f>
        <v>64517.275479716664</v>
      </c>
      <c r="AC59" s="15">
        <f>PPMT($AD$4/12,COUNT(Z$55:Z59),COUNT($Z$55:$Z$331),-$AA$54,$AA$5)</f>
        <v>37596.938531673404</v>
      </c>
      <c r="AD59" s="15">
        <f t="shared" si="5"/>
        <v>102114.21401139007</v>
      </c>
      <c r="AE59" s="15"/>
      <c r="AF59" s="14">
        <f t="shared" si="0"/>
        <v>43251</v>
      </c>
      <c r="AG59" s="15">
        <f t="shared" si="1"/>
        <v>81850.71851293584</v>
      </c>
      <c r="AH59" s="15">
        <f t="shared" si="2"/>
        <v>44244.528220931898</v>
      </c>
      <c r="AI59" s="15">
        <f t="shared" si="3"/>
        <v>126095.24673386774</v>
      </c>
    </row>
    <row r="60" spans="2:35" x14ac:dyDescent="0.2">
      <c r="B60" s="14">
        <v>43281</v>
      </c>
      <c r="C60" s="15">
        <v>971907.69227423391</v>
      </c>
      <c r="D60" s="15">
        <v>4462.8621245197628</v>
      </c>
      <c r="E60" s="15">
        <v>1807.6803482598984</v>
      </c>
      <c r="F60" s="15">
        <v>6270.5424727796617</v>
      </c>
      <c r="H60" s="16">
        <v>43281</v>
      </c>
      <c r="I60" s="15">
        <v>259458.87233728677</v>
      </c>
      <c r="J60" s="15">
        <v>2187.998085402111</v>
      </c>
      <c r="K60" s="15">
        <v>248.75302985615454</v>
      </c>
      <c r="L60" s="15">
        <v>2436.7511152582656</v>
      </c>
      <c r="N60" s="16">
        <v>43281</v>
      </c>
      <c r="O60" s="15">
        <v>160934.87415038896</v>
      </c>
      <c r="P60" s="15">
        <v>738.99009141443184</v>
      </c>
      <c r="Q60" s="15">
        <v>299.32761275980545</v>
      </c>
      <c r="R60" s="15">
        <v>1038.3177041742374</v>
      </c>
      <c r="S60" s="15"/>
      <c r="T60" s="16">
        <v>43281</v>
      </c>
      <c r="U60" s="15">
        <v>2257230.0223243241</v>
      </c>
      <c r="V60" s="15">
        <v>9913.0018480409908</v>
      </c>
      <c r="W60" s="15">
        <v>4322.4195822245192</v>
      </c>
      <c r="X60" s="15">
        <v>14235.421430265509</v>
      </c>
      <c r="Y60" s="16"/>
      <c r="Z60" s="16">
        <v>43281</v>
      </c>
      <c r="AA60" s="15">
        <f t="shared" si="4"/>
        <v>17520288.852872636</v>
      </c>
      <c r="AB60" s="15">
        <f>IPMT($AD$4/12,COUNT(Z$55:Z60),COUNT($Z$55:$Z$331),-$AA$54,$AA$5)</f>
        <v>64379.420038433855</v>
      </c>
      <c r="AC60" s="15">
        <f>PPMT($AD$4/12,COUNT(Z$55:Z60),COUNT($Z$55:$Z$331),-$AA$54,$AA$5)</f>
        <v>37734.793972956206</v>
      </c>
      <c r="AD60" s="15">
        <f t="shared" si="5"/>
        <v>102114.21401139005</v>
      </c>
      <c r="AE60" s="15"/>
      <c r="AF60" s="14">
        <f t="shared" si="0"/>
        <v>43281</v>
      </c>
      <c r="AG60" s="15">
        <f t="shared" si="1"/>
        <v>81682.272187811148</v>
      </c>
      <c r="AH60" s="15">
        <f t="shared" si="2"/>
        <v>44412.974546056583</v>
      </c>
      <c r="AI60" s="15">
        <f t="shared" si="3"/>
        <v>126095.24673386774</v>
      </c>
    </row>
    <row r="61" spans="2:35" x14ac:dyDescent="0.2">
      <c r="B61" s="14">
        <v>43312</v>
      </c>
      <c r="C61" s="15">
        <v>970091.72672437783</v>
      </c>
      <c r="D61" s="15">
        <v>4454.5769229235721</v>
      </c>
      <c r="E61" s="15">
        <v>1815.9655498560894</v>
      </c>
      <c r="F61" s="15">
        <v>6270.5424727796617</v>
      </c>
      <c r="H61" s="16">
        <v>43312</v>
      </c>
      <c r="I61" s="15">
        <v>259208.02360018177</v>
      </c>
      <c r="J61" s="15">
        <v>2185.9023781532619</v>
      </c>
      <c r="K61" s="15">
        <v>250.84873710500329</v>
      </c>
      <c r="L61" s="15">
        <v>2436.7511152582651</v>
      </c>
      <c r="N61" s="16">
        <v>43312</v>
      </c>
      <c r="O61" s="15">
        <v>160634.17461940402</v>
      </c>
      <c r="P61" s="15">
        <v>737.61817318928274</v>
      </c>
      <c r="Q61" s="15">
        <v>300.69953098495455</v>
      </c>
      <c r="R61" s="15">
        <v>1038.3177041742374</v>
      </c>
      <c r="S61" s="15"/>
      <c r="T61" s="16">
        <v>43312</v>
      </c>
      <c r="U61" s="15">
        <v>2252907.6027420997</v>
      </c>
      <c r="V61" s="15">
        <v>9894.0192220423887</v>
      </c>
      <c r="W61" s="15">
        <v>4341.4022082231213</v>
      </c>
      <c r="X61" s="15">
        <v>14235.421430265509</v>
      </c>
      <c r="Y61" s="16"/>
      <c r="Z61" s="16">
        <v>43312</v>
      </c>
      <c r="AA61" s="15">
        <f t="shared" si="4"/>
        <v>17482415.697988447</v>
      </c>
      <c r="AB61" s="15">
        <f>IPMT($AD$4/12,COUNT(Z$55:Z61),COUNT($Z$55:$Z$331),-$AA$54,$AA$5)</f>
        <v>64241.059127199682</v>
      </c>
      <c r="AC61" s="15">
        <f>PPMT($AD$4/12,COUNT(Z$55:Z61),COUNT($Z$55:$Z$331),-$AA$54,$AA$5)</f>
        <v>37873.154884190379</v>
      </c>
      <c r="AD61" s="15">
        <f t="shared" si="5"/>
        <v>102114.21401139005</v>
      </c>
      <c r="AE61" s="15"/>
      <c r="AF61" s="14">
        <f t="shared" si="0"/>
        <v>43312</v>
      </c>
      <c r="AG61" s="15">
        <f t="shared" si="1"/>
        <v>81513.17582350818</v>
      </c>
      <c r="AH61" s="15">
        <f t="shared" si="2"/>
        <v>44582.070910359544</v>
      </c>
      <c r="AI61" s="15">
        <f t="shared" si="3"/>
        <v>126095.24673386772</v>
      </c>
    </row>
    <row r="62" spans="2:35" x14ac:dyDescent="0.2">
      <c r="B62" s="14">
        <v>43343</v>
      </c>
      <c r="C62" s="15">
        <v>968267.43799908494</v>
      </c>
      <c r="D62" s="15">
        <v>4446.2537474867322</v>
      </c>
      <c r="E62" s="15">
        <v>1824.2887252929299</v>
      </c>
      <c r="F62" s="15">
        <v>6270.5424727796617</v>
      </c>
      <c r="H62" s="16">
        <v>43343</v>
      </c>
      <c r="I62" s="15">
        <v>258955.0614998063</v>
      </c>
      <c r="J62" s="15">
        <v>2183.7890148827942</v>
      </c>
      <c r="K62" s="15">
        <v>252.96210037547098</v>
      </c>
      <c r="L62" s="15">
        <v>2436.7511152582651</v>
      </c>
      <c r="N62" s="16">
        <v>43343</v>
      </c>
      <c r="O62" s="15">
        <v>160332.09688223538</v>
      </c>
      <c r="P62" s="15">
        <v>736.23996700560178</v>
      </c>
      <c r="Q62" s="15">
        <v>302.07773716863562</v>
      </c>
      <c r="R62" s="15">
        <v>1038.3177041742374</v>
      </c>
      <c r="S62" s="15"/>
      <c r="T62" s="16">
        <v>43343</v>
      </c>
      <c r="U62" s="15">
        <v>2248566.2005338767</v>
      </c>
      <c r="V62" s="15">
        <v>9874.9532306779402</v>
      </c>
      <c r="W62" s="15">
        <v>4360.468199587569</v>
      </c>
      <c r="X62" s="15">
        <v>14235.421430265509</v>
      </c>
      <c r="Y62" s="16"/>
      <c r="Z62" s="16">
        <v>43343</v>
      </c>
      <c r="AA62" s="15">
        <f t="shared" si="4"/>
        <v>17444403.674869683</v>
      </c>
      <c r="AB62" s="15">
        <f>IPMT($AD$4/12,COUNT(Z$55:Z62),COUNT($Z$55:$Z$331),-$AA$54,$AA$5)</f>
        <v>64102.19089262432</v>
      </c>
      <c r="AC62" s="15">
        <f>PPMT($AD$4/12,COUNT(Z$55:Z62),COUNT($Z$55:$Z$331),-$AA$54,$AA$5)</f>
        <v>38012.023118765741</v>
      </c>
      <c r="AD62" s="15">
        <f t="shared" si="5"/>
        <v>102114.21401139005</v>
      </c>
      <c r="AE62" s="15"/>
      <c r="AF62" s="14">
        <f t="shared" si="0"/>
        <v>43343</v>
      </c>
      <c r="AG62" s="15">
        <f t="shared" si="1"/>
        <v>81343.426852677396</v>
      </c>
      <c r="AH62" s="15">
        <f t="shared" si="2"/>
        <v>44751.819881190349</v>
      </c>
      <c r="AI62" s="15">
        <f t="shared" si="3"/>
        <v>126095.24673386774</v>
      </c>
    </row>
    <row r="63" spans="2:35" x14ac:dyDescent="0.2">
      <c r="B63" s="14">
        <v>43373</v>
      </c>
      <c r="C63" s="15">
        <v>966434.78795046778</v>
      </c>
      <c r="D63" s="15">
        <v>4437.8924241624727</v>
      </c>
      <c r="E63" s="15">
        <v>1832.650048617189</v>
      </c>
      <c r="F63" s="15">
        <v>6270.5424727796617</v>
      </c>
      <c r="H63" s="16">
        <v>43373</v>
      </c>
      <c r="I63" s="15">
        <v>258699.96823138939</v>
      </c>
      <c r="J63" s="15">
        <v>2181.6578468413541</v>
      </c>
      <c r="K63" s="15">
        <v>255.09326841691129</v>
      </c>
      <c r="L63" s="15">
        <v>2436.7511152582651</v>
      </c>
      <c r="N63" s="16">
        <v>43373</v>
      </c>
      <c r="O63" s="15">
        <v>160028.63462210473</v>
      </c>
      <c r="P63" s="15">
        <v>734.85544404357881</v>
      </c>
      <c r="Q63" s="15">
        <v>303.46226013065848</v>
      </c>
      <c r="R63" s="15">
        <v>1038.3177041742374</v>
      </c>
      <c r="S63" s="15"/>
      <c r="T63" s="16">
        <v>43373</v>
      </c>
      <c r="U63" s="15">
        <v>2244205.7323342892</v>
      </c>
      <c r="V63" s="15">
        <v>9855.803507834753</v>
      </c>
      <c r="W63" s="15">
        <v>4379.6179224307571</v>
      </c>
      <c r="X63" s="15">
        <v>14235.421430265509</v>
      </c>
      <c r="Y63" s="16"/>
      <c r="Z63" s="16">
        <v>43373</v>
      </c>
      <c r="AA63" s="15">
        <f t="shared" si="4"/>
        <v>17406252.274332814</v>
      </c>
      <c r="AB63" s="15">
        <f>IPMT($AD$4/12,COUNT(Z$55:Z63),COUNT($Z$55:$Z$331),-$AA$54,$AA$5)</f>
        <v>63962.813474522169</v>
      </c>
      <c r="AC63" s="15">
        <f>PPMT($AD$4/12,COUNT(Z$55:Z63),COUNT($Z$55:$Z$331),-$AA$54,$AA$5)</f>
        <v>38151.400536867885</v>
      </c>
      <c r="AD63" s="15">
        <f t="shared" si="5"/>
        <v>102114.21401139005</v>
      </c>
      <c r="AE63" s="15"/>
      <c r="AF63" s="14">
        <f t="shared" si="0"/>
        <v>43373</v>
      </c>
      <c r="AG63" s="15">
        <f t="shared" si="1"/>
        <v>81173.022697404333</v>
      </c>
      <c r="AH63" s="15">
        <f t="shared" si="2"/>
        <v>44922.224036463398</v>
      </c>
      <c r="AI63" s="15">
        <f t="shared" si="3"/>
        <v>126095.24673386774</v>
      </c>
    </row>
    <row r="64" spans="2:35" x14ac:dyDescent="0.2">
      <c r="B64" s="14">
        <v>43404</v>
      </c>
      <c r="C64" s="15">
        <v>964593.73825579439</v>
      </c>
      <c r="D64" s="15">
        <v>4429.4927781063097</v>
      </c>
      <c r="E64" s="15">
        <v>1841.0496946733515</v>
      </c>
      <c r="F64" s="15">
        <v>6270.5424727796617</v>
      </c>
      <c r="H64" s="16">
        <v>43404</v>
      </c>
      <c r="I64" s="15">
        <v>258442.72584015751</v>
      </c>
      <c r="J64" s="15">
        <v>2179.5087240263956</v>
      </c>
      <c r="K64" s="15">
        <v>257.24239123186959</v>
      </c>
      <c r="L64" s="15">
        <v>2436.7511152582651</v>
      </c>
      <c r="N64" s="16">
        <v>43404</v>
      </c>
      <c r="O64" s="15">
        <v>159723.7814932818</v>
      </c>
      <c r="P64" s="15">
        <v>733.46457535131321</v>
      </c>
      <c r="Q64" s="15">
        <v>304.85312882292402</v>
      </c>
      <c r="R64" s="15">
        <v>1038.3177041742372</v>
      </c>
      <c r="S64" s="15"/>
      <c r="T64" s="16">
        <v>43404</v>
      </c>
      <c r="U64" s="15">
        <v>2239826.1144118584</v>
      </c>
      <c r="V64" s="15">
        <v>9836.5696857920793</v>
      </c>
      <c r="W64" s="15">
        <v>4398.8517444734307</v>
      </c>
      <c r="X64" s="15">
        <v>14235.421430265509</v>
      </c>
      <c r="Y64" s="16"/>
      <c r="Z64" s="16">
        <v>43404</v>
      </c>
      <c r="AA64" s="15">
        <f t="shared" si="4"/>
        <v>17367960.985327311</v>
      </c>
      <c r="AB64" s="15">
        <f>IPMT($AD$4/12,COUNT(Z$55:Z64),COUNT($Z$55:$Z$331),-$AA$54,$AA$5)</f>
        <v>63822.925005886995</v>
      </c>
      <c r="AC64" s="15">
        <f>PPMT($AD$4/12,COUNT(Z$55:Z64),COUNT($Z$55:$Z$331),-$AA$54,$AA$5)</f>
        <v>38291.289005503066</v>
      </c>
      <c r="AD64" s="15">
        <f t="shared" si="5"/>
        <v>102114.21401139005</v>
      </c>
      <c r="AE64" s="15"/>
      <c r="AF64" s="14">
        <f t="shared" si="0"/>
        <v>43404</v>
      </c>
      <c r="AG64" s="15">
        <f t="shared" si="1"/>
        <v>81001.960769163095</v>
      </c>
      <c r="AH64" s="15">
        <f t="shared" si="2"/>
        <v>45093.285964704643</v>
      </c>
      <c r="AI64" s="15">
        <f t="shared" si="3"/>
        <v>126095.24673386774</v>
      </c>
    </row>
    <row r="65" spans="2:35" x14ac:dyDescent="0.2">
      <c r="B65" s="14">
        <v>43434</v>
      </c>
      <c r="C65" s="15">
        <v>962744.25041668711</v>
      </c>
      <c r="D65" s="15">
        <v>4421.054633672391</v>
      </c>
      <c r="E65" s="15">
        <v>1849.4878391072707</v>
      </c>
      <c r="F65" s="15">
        <v>6270.5424727796617</v>
      </c>
      <c r="H65" s="16">
        <v>43434</v>
      </c>
      <c r="I65" s="15">
        <v>258183.31622007088</v>
      </c>
      <c r="J65" s="15">
        <v>2177.341495171625</v>
      </c>
      <c r="K65" s="15">
        <v>259.40962008664013</v>
      </c>
      <c r="L65" s="15">
        <v>2436.7511152582651</v>
      </c>
      <c r="N65" s="16">
        <v>43434</v>
      </c>
      <c r="O65" s="15">
        <v>159417.53112095178</v>
      </c>
      <c r="P65" s="15">
        <v>732.0673318442083</v>
      </c>
      <c r="Q65" s="15">
        <v>306.25037233002911</v>
      </c>
      <c r="R65" s="15">
        <v>1038.3177041742374</v>
      </c>
      <c r="S65" s="15"/>
      <c r="T65" s="16">
        <v>43434</v>
      </c>
      <c r="U65" s="15">
        <v>2235427.2626673849</v>
      </c>
      <c r="V65" s="15">
        <v>9817.2513952142672</v>
      </c>
      <c r="W65" s="15">
        <v>4418.1700350512447</v>
      </c>
      <c r="X65" s="15">
        <v>14235.421430265513</v>
      </c>
      <c r="Y65" s="16"/>
      <c r="Z65" s="16">
        <v>43434</v>
      </c>
      <c r="AA65" s="15">
        <f t="shared" si="4"/>
        <v>17329529.294928789</v>
      </c>
      <c r="AB65" s="15">
        <f>IPMT($AD$4/12,COUNT(Z$55:Z65),COUNT($Z$55:$Z$331),-$AA$54,$AA$5)</f>
        <v>63682.523612866818</v>
      </c>
      <c r="AC65" s="15">
        <f>PPMT($AD$4/12,COUNT(Z$55:Z65),COUNT($Z$55:$Z$331),-$AA$54,$AA$5)</f>
        <v>38431.690398523242</v>
      </c>
      <c r="AD65" s="15">
        <f t="shared" si="5"/>
        <v>102114.21401139005</v>
      </c>
      <c r="AE65" s="15"/>
      <c r="AF65" s="14">
        <f t="shared" si="0"/>
        <v>43434</v>
      </c>
      <c r="AG65" s="15">
        <f t="shared" si="1"/>
        <v>80830.238468769312</v>
      </c>
      <c r="AH65" s="15">
        <f t="shared" si="2"/>
        <v>45265.008265098426</v>
      </c>
      <c r="AI65" s="15">
        <f t="shared" si="3"/>
        <v>126095.24673386774</v>
      </c>
    </row>
    <row r="66" spans="2:35" x14ac:dyDescent="0.2">
      <c r="B66" s="14">
        <v>43465</v>
      </c>
      <c r="C66" s="15">
        <v>960886.28575831722</v>
      </c>
      <c r="D66" s="15">
        <v>4412.5778144098158</v>
      </c>
      <c r="E66" s="15">
        <v>1857.9646583698459</v>
      </c>
      <c r="F66" s="15">
        <v>6270.5424727796617</v>
      </c>
      <c r="H66" s="16">
        <v>43465</v>
      </c>
      <c r="I66" s="15">
        <v>257921.72111254896</v>
      </c>
      <c r="J66" s="15">
        <v>2175.1560077363524</v>
      </c>
      <c r="K66" s="15">
        <v>261.59510752191295</v>
      </c>
      <c r="L66" s="15">
        <v>2436.7511152582656</v>
      </c>
      <c r="N66" s="16">
        <v>43465</v>
      </c>
      <c r="O66" s="15">
        <v>159109.87710108192</v>
      </c>
      <c r="P66" s="15">
        <v>730.66368430436239</v>
      </c>
      <c r="Q66" s="15">
        <v>307.65401986987507</v>
      </c>
      <c r="R66" s="15">
        <v>1038.3177041742374</v>
      </c>
      <c r="S66" s="15"/>
      <c r="T66" s="16">
        <v>43465</v>
      </c>
      <c r="U66" s="15">
        <v>2231009.0926323337</v>
      </c>
      <c r="V66" s="15">
        <v>9797.8482651436643</v>
      </c>
      <c r="W66" s="15">
        <v>4437.5731651218439</v>
      </c>
      <c r="X66" s="15">
        <v>14235.421430265509</v>
      </c>
      <c r="Y66" s="16"/>
      <c r="Z66" s="16">
        <v>43465</v>
      </c>
      <c r="AA66" s="15">
        <f t="shared" si="4"/>
        <v>17290956.688332137</v>
      </c>
      <c r="AB66" s="15">
        <f>IPMT($AD$4/12,COUNT(Z$55:Z66),COUNT($Z$55:$Z$331),-$AA$54,$AA$5)</f>
        <v>63541.607414738894</v>
      </c>
      <c r="AC66" s="15">
        <f>PPMT($AD$4/12,COUNT(Z$55:Z66),COUNT($Z$55:$Z$331),-$AA$54,$AA$5)</f>
        <v>38572.606596651167</v>
      </c>
      <c r="AD66" s="15">
        <f t="shared" si="5"/>
        <v>102114.21401139005</v>
      </c>
      <c r="AE66" s="15"/>
      <c r="AF66" s="14">
        <f t="shared" si="0"/>
        <v>43465</v>
      </c>
      <c r="AG66" s="15">
        <f t="shared" si="1"/>
        <v>80657.853186333086</v>
      </c>
      <c r="AH66" s="15">
        <f t="shared" si="2"/>
        <v>45437.393547534644</v>
      </c>
      <c r="AI66" s="15">
        <f t="shared" si="3"/>
        <v>126095.24673386774</v>
      </c>
    </row>
    <row r="67" spans="2:35" x14ac:dyDescent="0.2">
      <c r="B67" s="14">
        <v>43496</v>
      </c>
      <c r="C67" s="15">
        <v>959019.80542859656</v>
      </c>
      <c r="D67" s="15">
        <v>4404.0621430589536</v>
      </c>
      <c r="E67" s="15">
        <v>1866.4803297207075</v>
      </c>
      <c r="F67" s="15">
        <v>6270.5424727796608</v>
      </c>
      <c r="H67" s="16">
        <v>43496</v>
      </c>
      <c r="I67" s="15">
        <v>257657.92210518545</v>
      </c>
      <c r="J67" s="15">
        <v>2172.9521078947537</v>
      </c>
      <c r="K67" s="15">
        <v>263.79900736351124</v>
      </c>
      <c r="L67" s="15">
        <v>2436.7511152582647</v>
      </c>
      <c r="N67" s="16">
        <v>43496</v>
      </c>
      <c r="O67" s="15">
        <v>158800.81300028763</v>
      </c>
      <c r="P67" s="15">
        <v>729.25360337995869</v>
      </c>
      <c r="Q67" s="15">
        <v>309.0641007942786</v>
      </c>
      <c r="R67" s="15">
        <v>1038.3177041742374</v>
      </c>
      <c r="S67" s="15"/>
      <c r="T67" s="16">
        <v>43496</v>
      </c>
      <c r="U67" s="15">
        <v>2226571.5194672118</v>
      </c>
      <c r="V67" s="15">
        <v>9778.3599229935044</v>
      </c>
      <c r="W67" s="15">
        <v>4457.0615072720047</v>
      </c>
      <c r="X67" s="15">
        <v>14235.421430265509</v>
      </c>
      <c r="Y67" s="16"/>
      <c r="Z67" s="16">
        <v>43496</v>
      </c>
      <c r="AA67" s="15">
        <f t="shared" si="4"/>
        <v>17252242.64884463</v>
      </c>
      <c r="AB67" s="15">
        <f>IPMT($AD$4/12,COUNT(Z$55:Z67),COUNT($Z$55:$Z$331),-$AA$54,$AA$5)</f>
        <v>63400.174523884511</v>
      </c>
      <c r="AC67" s="15">
        <f>PPMT($AD$4/12,COUNT(Z$55:Z67),COUNT($Z$55:$Z$331),-$AA$54,$AA$5)</f>
        <v>38714.039487505557</v>
      </c>
      <c r="AD67" s="15">
        <f t="shared" si="5"/>
        <v>102114.21401139007</v>
      </c>
      <c r="AE67" s="15"/>
      <c r="AF67" s="14">
        <f t="shared" si="0"/>
        <v>43496</v>
      </c>
      <c r="AG67" s="15">
        <f t="shared" si="1"/>
        <v>80484.80230121169</v>
      </c>
      <c r="AH67" s="15">
        <f t="shared" si="2"/>
        <v>45610.444432656062</v>
      </c>
      <c r="AI67" s="15">
        <f t="shared" si="3"/>
        <v>126095.24673386775</v>
      </c>
    </row>
    <row r="68" spans="2:35" x14ac:dyDescent="0.2">
      <c r="B68" s="14">
        <v>43524</v>
      </c>
      <c r="C68" s="15">
        <v>957144.77039736463</v>
      </c>
      <c r="D68" s="15">
        <v>4395.5074415477338</v>
      </c>
      <c r="E68" s="15">
        <v>1875.0350312319274</v>
      </c>
      <c r="F68" s="15">
        <v>6270.5424727796617</v>
      </c>
      <c r="H68" s="16">
        <v>43524</v>
      </c>
      <c r="I68" s="15">
        <v>257391.90063045223</v>
      </c>
      <c r="J68" s="15">
        <v>2170.7296405250481</v>
      </c>
      <c r="K68" s="15">
        <v>266.02147473321742</v>
      </c>
      <c r="L68" s="15">
        <v>2436.7511152582656</v>
      </c>
      <c r="N68" s="16">
        <v>43524</v>
      </c>
      <c r="O68" s="15">
        <v>158490.33235569805</v>
      </c>
      <c r="P68" s="15">
        <v>727.83705958465146</v>
      </c>
      <c r="Q68" s="15">
        <v>310.48064458958572</v>
      </c>
      <c r="R68" s="15">
        <v>1038.3177041742372</v>
      </c>
      <c r="S68" s="15"/>
      <c r="T68" s="16">
        <v>43524</v>
      </c>
      <c r="U68" s="15">
        <v>2222114.4579599397</v>
      </c>
      <c r="V68" s="15">
        <v>9758.7859945407363</v>
      </c>
      <c r="W68" s="15">
        <v>4476.6354357247737</v>
      </c>
      <c r="X68" s="15">
        <v>14235.421430265509</v>
      </c>
      <c r="Y68" s="16"/>
      <c r="Z68" s="16">
        <v>43524</v>
      </c>
      <c r="AA68" s="15">
        <f>AA67-AC68</f>
        <v>17213386.657879002</v>
      </c>
      <c r="AB68" s="15">
        <f>IPMT($AD$4/12,COUNT(Z$55:Z68),COUNT($Z$55:$Z$331),-$AA$54,$AA$5)</f>
        <v>63258.223045763669</v>
      </c>
      <c r="AC68" s="15">
        <f>PPMT($AD$4/12,COUNT(Z$55:Z68),COUNT($Z$55:$Z$331),-$AA$54,$AA$5)</f>
        <v>38855.990965626406</v>
      </c>
      <c r="AD68" s="15">
        <f t="shared" si="5"/>
        <v>102114.21401139008</v>
      </c>
      <c r="AE68" s="15"/>
      <c r="AF68" s="14">
        <f t="shared" si="0"/>
        <v>43524</v>
      </c>
      <c r="AG68" s="15">
        <f t="shared" si="1"/>
        <v>80311.083181961847</v>
      </c>
      <c r="AH68" s="15">
        <f t="shared" si="2"/>
        <v>45784.163551905913</v>
      </c>
      <c r="AI68" s="15">
        <f t="shared" si="3"/>
        <v>126095.24673386777</v>
      </c>
    </row>
    <row r="69" spans="2:35" x14ac:dyDescent="0.2">
      <c r="B69" s="14">
        <v>43555</v>
      </c>
      <c r="C69" s="15">
        <v>955261.14145557291</v>
      </c>
      <c r="D69" s="15">
        <v>4386.9135309879211</v>
      </c>
      <c r="E69" s="15">
        <v>1883.6289417917401</v>
      </c>
      <c r="F69" s="15">
        <v>6270.5424727796617</v>
      </c>
      <c r="H69" s="16">
        <v>43555</v>
      </c>
      <c r="I69" s="15">
        <v>257123.63796439255</v>
      </c>
      <c r="J69" s="15">
        <v>2168.4884491985736</v>
      </c>
      <c r="K69" s="15">
        <v>268.26266605969181</v>
      </c>
      <c r="L69" s="15">
        <v>2436.7511152582656</v>
      </c>
      <c r="N69" s="16">
        <v>43555</v>
      </c>
      <c r="O69" s="15">
        <v>158178.42867482075</v>
      </c>
      <c r="P69" s="15">
        <v>726.41402329694938</v>
      </c>
      <c r="Q69" s="15">
        <v>311.90368087728797</v>
      </c>
      <c r="R69" s="15">
        <v>1038.3177041742374</v>
      </c>
      <c r="S69" s="15"/>
      <c r="T69" s="16">
        <v>43555</v>
      </c>
      <c r="U69" s="15">
        <v>2217637.8225242151</v>
      </c>
      <c r="V69" s="15">
        <v>9739.1261039188448</v>
      </c>
      <c r="W69" s="15">
        <v>4496.2953263466652</v>
      </c>
      <c r="X69" s="15">
        <v>14235.421430265509</v>
      </c>
      <c r="Y69" s="16"/>
      <c r="Z69" s="16">
        <v>43555</v>
      </c>
      <c r="AA69" s="15">
        <f t="shared" si="4"/>
        <v>17174388.194946501</v>
      </c>
      <c r="AB69" s="15">
        <f>IPMT($AD$4/12,COUNT(Z$55:Z69),COUNT($Z$55:$Z$331),-$AA$54,$AA$5)</f>
        <v>63115.751078889698</v>
      </c>
      <c r="AC69" s="15">
        <f>PPMT($AD$4/12,COUNT(Z$55:Z69),COUNT($Z$55:$Z$331),-$AA$54,$AA$5)</f>
        <v>38998.462932500363</v>
      </c>
      <c r="AD69" s="15">
        <f t="shared" si="5"/>
        <v>102114.21401139005</v>
      </c>
      <c r="AE69" s="15"/>
      <c r="AF69" s="14">
        <f t="shared" si="0"/>
        <v>43555</v>
      </c>
      <c r="AG69" s="15">
        <f t="shared" si="1"/>
        <v>80136.693186291988</v>
      </c>
      <c r="AH69" s="15">
        <f t="shared" si="2"/>
        <v>45958.55354757575</v>
      </c>
      <c r="AI69" s="15">
        <f t="shared" si="3"/>
        <v>126095.24673386774</v>
      </c>
    </row>
    <row r="70" spans="2:35" x14ac:dyDescent="0.2">
      <c r="B70" s="14">
        <v>43585</v>
      </c>
      <c r="C70" s="15">
        <v>953368.87921446457</v>
      </c>
      <c r="D70" s="15">
        <v>4378.280231671376</v>
      </c>
      <c r="E70" s="15">
        <v>1892.2622411082859</v>
      </c>
      <c r="F70" s="15">
        <v>6270.5424727796617</v>
      </c>
      <c r="H70" s="16">
        <v>43585</v>
      </c>
      <c r="I70" s="15">
        <v>256853.11522530307</v>
      </c>
      <c r="J70" s="15">
        <v>2166.2283761687818</v>
      </c>
      <c r="K70" s="15">
        <v>270.52273908948337</v>
      </c>
      <c r="L70" s="15">
        <v>2436.7511152582651</v>
      </c>
      <c r="N70" s="16">
        <v>43585</v>
      </c>
      <c r="O70" s="15">
        <v>157865.09543540611</v>
      </c>
      <c r="P70" s="15">
        <v>724.98446475959508</v>
      </c>
      <c r="Q70" s="15">
        <v>313.33323941464221</v>
      </c>
      <c r="R70" s="15">
        <v>1038.3177041742374</v>
      </c>
      <c r="S70" s="15"/>
      <c r="T70" s="16">
        <v>43585</v>
      </c>
      <c r="U70" s="15">
        <v>2213141.5271978686</v>
      </c>
      <c r="V70" s="15">
        <v>9719.3798736106382</v>
      </c>
      <c r="W70" s="15">
        <v>4516.0415566548709</v>
      </c>
      <c r="X70" s="15">
        <v>14235.421430265509</v>
      </c>
      <c r="Y70" s="16"/>
      <c r="Z70" s="16">
        <v>43585</v>
      </c>
      <c r="AA70" s="15">
        <f t="shared" si="4"/>
        <v>17135246.737649914</v>
      </c>
      <c r="AB70" s="15">
        <f>IPMT($AD$4/12,COUNT(Z$55:Z70),COUNT($Z$55:$Z$331),-$AA$54,$AA$5)</f>
        <v>62972.756714803851</v>
      </c>
      <c r="AC70" s="15">
        <f>PPMT($AD$4/12,COUNT(Z$55:Z70),COUNT($Z$55:$Z$331),-$AA$54,$AA$5)</f>
        <v>39141.457296586203</v>
      </c>
      <c r="AD70" s="15">
        <f t="shared" si="5"/>
        <v>102114.21401139005</v>
      </c>
      <c r="AE70" s="15"/>
      <c r="AF70" s="14">
        <f t="shared" si="0"/>
        <v>43585</v>
      </c>
      <c r="AG70" s="15">
        <f t="shared" si="1"/>
        <v>79961.629661014245</v>
      </c>
      <c r="AH70" s="15">
        <f t="shared" si="2"/>
        <v>46133.617072853485</v>
      </c>
      <c r="AI70" s="15">
        <f t="shared" si="3"/>
        <v>126095.24673386774</v>
      </c>
    </row>
    <row r="71" spans="2:35" x14ac:dyDescent="0.2">
      <c r="B71" s="14">
        <v>43616</v>
      </c>
      <c r="C71" s="15">
        <v>951467.94410475122</v>
      </c>
      <c r="D71" s="15">
        <v>4369.6073630662959</v>
      </c>
      <c r="E71" s="15">
        <v>1900.9351097133651</v>
      </c>
      <c r="F71" s="15">
        <v>6270.5424727796608</v>
      </c>
      <c r="H71" s="16">
        <v>43616</v>
      </c>
      <c r="I71" s="15">
        <v>256580.31337240495</v>
      </c>
      <c r="J71" s="15">
        <v>2163.9492623601336</v>
      </c>
      <c r="K71" s="15">
        <v>272.80185289813176</v>
      </c>
      <c r="L71" s="15">
        <v>2436.7511152582656</v>
      </c>
      <c r="N71" s="16">
        <v>43616</v>
      </c>
      <c r="O71" s="15">
        <v>157550.32608531081</v>
      </c>
      <c r="P71" s="15">
        <v>723.5483540789445</v>
      </c>
      <c r="Q71" s="15">
        <v>314.76935009529262</v>
      </c>
      <c r="R71" s="15">
        <v>1038.3177041742372</v>
      </c>
      <c r="S71" s="15"/>
      <c r="T71" s="16">
        <v>43616</v>
      </c>
      <c r="U71" s="15">
        <v>2208625.4856412136</v>
      </c>
      <c r="V71" s="15">
        <v>9699.546924440996</v>
      </c>
      <c r="W71" s="15">
        <v>4535.8745058245131</v>
      </c>
      <c r="X71" s="15">
        <v>14235.421430265509</v>
      </c>
      <c r="Y71" s="16"/>
      <c r="Z71" s="16">
        <v>43616</v>
      </c>
      <c r="AA71" s="15">
        <f t="shared" si="4"/>
        <v>17095961.761676572</v>
      </c>
      <c r="AB71" s="15">
        <f>IPMT($AD$4/12,COUNT(Z$55:Z71),COUNT($Z$55:$Z$331),-$AA$54,$AA$5)</f>
        <v>62829.238038049712</v>
      </c>
      <c r="AC71" s="15">
        <f>PPMT($AD$4/12,COUNT(Z$55:Z71),COUNT($Z$55:$Z$331),-$AA$54,$AA$5)</f>
        <v>39284.975973340348</v>
      </c>
      <c r="AD71" s="15">
        <f t="shared" si="5"/>
        <v>102114.21401139005</v>
      </c>
      <c r="AE71" s="15"/>
      <c r="AF71" s="14">
        <f t="shared" si="0"/>
        <v>43616</v>
      </c>
      <c r="AG71" s="15">
        <f t="shared" si="1"/>
        <v>79785.88994199608</v>
      </c>
      <c r="AH71" s="15">
        <f t="shared" si="2"/>
        <v>46309.356791871651</v>
      </c>
      <c r="AI71" s="15">
        <f t="shared" si="3"/>
        <v>126095.24673386774</v>
      </c>
    </row>
    <row r="72" spans="2:35" x14ac:dyDescent="0.2">
      <c r="B72" s="14">
        <v>43646</v>
      </c>
      <c r="C72" s="15">
        <v>949558.29637578502</v>
      </c>
      <c r="D72" s="15">
        <v>4360.8947438134428</v>
      </c>
      <c r="E72" s="15">
        <v>1909.6477289662184</v>
      </c>
      <c r="F72" s="15">
        <v>6270.5424727796617</v>
      </c>
      <c r="H72" s="16">
        <v>43646</v>
      </c>
      <c r="I72" s="15">
        <v>256305.21320450358</v>
      </c>
      <c r="J72" s="15">
        <v>2161.6509473569008</v>
      </c>
      <c r="K72" s="15">
        <v>275.10016790136444</v>
      </c>
      <c r="L72" s="15">
        <v>2436.7511152582651</v>
      </c>
      <c r="N72" s="16">
        <v>43646</v>
      </c>
      <c r="O72" s="15">
        <v>157234.11404236092</v>
      </c>
      <c r="P72" s="15">
        <v>722.10566122434102</v>
      </c>
      <c r="Q72" s="15">
        <v>316.21204294989616</v>
      </c>
      <c r="R72" s="15">
        <v>1038.3177041742372</v>
      </c>
      <c r="S72" s="15"/>
      <c r="T72" s="16">
        <v>43646</v>
      </c>
      <c r="U72" s="15">
        <v>2204089.6111353892</v>
      </c>
      <c r="V72" s="15">
        <v>9679.6268755695837</v>
      </c>
      <c r="W72" s="15">
        <v>4555.7945546959254</v>
      </c>
      <c r="X72" s="15">
        <v>14235.421430265509</v>
      </c>
      <c r="Y72" s="16"/>
      <c r="Z72" s="16">
        <v>43646</v>
      </c>
      <c r="AA72" s="15">
        <f t="shared" si="4"/>
        <v>17056532.740791328</v>
      </c>
      <c r="AB72" s="15">
        <f>IPMT($AD$4/12,COUNT(Z$55:Z72),COUNT($Z$55:$Z$331),-$AA$54,$AA$5)</f>
        <v>62685.19312614746</v>
      </c>
      <c r="AC72" s="15">
        <f>PPMT($AD$4/12,COUNT(Z$55:Z72),COUNT($Z$55:$Z$331),-$AA$54,$AA$5)</f>
        <v>39429.020885242593</v>
      </c>
      <c r="AD72" s="15">
        <f t="shared" si="5"/>
        <v>102114.21401139005</v>
      </c>
      <c r="AE72" s="15"/>
      <c r="AF72" s="14">
        <f t="shared" ref="AF72:AF135" si="6">B72</f>
        <v>43646</v>
      </c>
      <c r="AG72" s="15">
        <f t="shared" ref="AG72:AG135" si="7">SUM(D72,J72,P72,V72,AB72)</f>
        <v>79609.471354111738</v>
      </c>
      <c r="AH72" s="15">
        <f t="shared" ref="AH72:AH135" si="8">SUM(E72,K72,Q72,W72,AC72)</f>
        <v>46485.775379756</v>
      </c>
      <c r="AI72" s="15">
        <f t="shared" ref="AI72:AI135" si="9">SUM(AG72:AH72)</f>
        <v>126095.24673386774</v>
      </c>
    </row>
    <row r="73" spans="2:35" x14ac:dyDescent="0.2">
      <c r="B73" s="14">
        <v>43677</v>
      </c>
      <c r="C73" s="15">
        <v>947639.89609472768</v>
      </c>
      <c r="D73" s="15">
        <v>4352.1421917223479</v>
      </c>
      <c r="E73" s="15">
        <v>1918.4002810573136</v>
      </c>
      <c r="F73" s="15">
        <v>6270.5424727796617</v>
      </c>
      <c r="H73" s="16">
        <v>43677</v>
      </c>
      <c r="I73" s="15">
        <v>256027.7953586372</v>
      </c>
      <c r="J73" s="15">
        <v>2159.3332693918774</v>
      </c>
      <c r="K73" s="15">
        <v>277.41784586638795</v>
      </c>
      <c r="L73" s="15">
        <v>2436.7511152582651</v>
      </c>
      <c r="N73" s="16">
        <v>43677</v>
      </c>
      <c r="O73" s="15">
        <v>156916.45269421418</v>
      </c>
      <c r="P73" s="15">
        <v>720.6563560274875</v>
      </c>
      <c r="Q73" s="15">
        <v>317.66134814674979</v>
      </c>
      <c r="R73" s="15">
        <v>1038.3177041742374</v>
      </c>
      <c r="S73" s="15"/>
      <c r="T73" s="16">
        <v>43677</v>
      </c>
      <c r="U73" s="15">
        <v>2199533.8165806932</v>
      </c>
      <c r="V73" s="15">
        <v>9659.6193444835426</v>
      </c>
      <c r="W73" s="15">
        <v>4575.8020857819656</v>
      </c>
      <c r="X73" s="15">
        <v>14235.421430265509</v>
      </c>
      <c r="Y73" s="16"/>
      <c r="Z73" s="16">
        <v>43677</v>
      </c>
      <c r="AA73" s="15">
        <f t="shared" si="4"/>
        <v>17016959.146829508</v>
      </c>
      <c r="AB73" s="15">
        <f>IPMT($AD$4/12,COUNT(Z$55:Z73),COUNT($Z$55:$Z$331),-$AA$54,$AA$5)</f>
        <v>62540.620049568228</v>
      </c>
      <c r="AC73" s="15">
        <f>PPMT($AD$4/12,COUNT(Z$55:Z73),COUNT($Z$55:$Z$331),-$AA$54,$AA$5)</f>
        <v>39573.593961821825</v>
      </c>
      <c r="AD73" s="15">
        <f t="shared" si="5"/>
        <v>102114.21401139005</v>
      </c>
      <c r="AE73" s="15"/>
      <c r="AF73" s="14">
        <f t="shared" si="6"/>
        <v>43677</v>
      </c>
      <c r="AG73" s="15">
        <f t="shared" si="7"/>
        <v>79432.371211193487</v>
      </c>
      <c r="AH73" s="15">
        <f t="shared" si="8"/>
        <v>46662.875522674243</v>
      </c>
      <c r="AI73" s="15">
        <f t="shared" si="9"/>
        <v>126095.24673386774</v>
      </c>
    </row>
    <row r="74" spans="2:35" x14ac:dyDescent="0.2">
      <c r="B74" s="14">
        <v>43708</v>
      </c>
      <c r="C74" s="15">
        <v>945712.70314571552</v>
      </c>
      <c r="D74" s="15">
        <v>4343.3495237675024</v>
      </c>
      <c r="E74" s="15">
        <v>1927.1929490121597</v>
      </c>
      <c r="F74" s="15">
        <v>6270.5424727796617</v>
      </c>
      <c r="H74" s="16">
        <v>43708</v>
      </c>
      <c r="I74" s="15">
        <v>255748.04030871394</v>
      </c>
      <c r="J74" s="15">
        <v>2156.9960653349926</v>
      </c>
      <c r="K74" s="15">
        <v>279.75504992327285</v>
      </c>
      <c r="L74" s="15">
        <v>2436.7511152582656</v>
      </c>
      <c r="N74" s="16">
        <v>43708</v>
      </c>
      <c r="O74" s="15">
        <v>156597.33539822177</v>
      </c>
      <c r="P74" s="15">
        <v>719.20040818181485</v>
      </c>
      <c r="Q74" s="15">
        <v>319.11729599242238</v>
      </c>
      <c r="R74" s="15">
        <v>1038.3177041742372</v>
      </c>
      <c r="S74" s="15"/>
      <c r="T74" s="16">
        <v>43708</v>
      </c>
      <c r="U74" s="15">
        <v>2194958.0144949113</v>
      </c>
      <c r="V74" s="15">
        <v>9639.5239469901517</v>
      </c>
      <c r="W74" s="15">
        <v>4595.8974832753584</v>
      </c>
      <c r="X74" s="15">
        <v>14235.421430265509</v>
      </c>
      <c r="Y74" s="16"/>
      <c r="Z74" s="16">
        <v>43708</v>
      </c>
      <c r="AA74" s="15">
        <f t="shared" si="4"/>
        <v>16977240.449689828</v>
      </c>
      <c r="AB74" s="15">
        <f>IPMT($AD$4/12,COUNT(Z$55:Z74),COUNT($Z$55:$Z$331),-$AA$54,$AA$5)</f>
        <v>62395.51687170822</v>
      </c>
      <c r="AC74" s="15">
        <f>PPMT($AD$4/12,COUNT(Z$55:Z74),COUNT($Z$55:$Z$331),-$AA$54,$AA$5)</f>
        <v>39718.697139681841</v>
      </c>
      <c r="AD74" s="15">
        <f t="shared" si="5"/>
        <v>102114.21401139005</v>
      </c>
      <c r="AE74" s="15"/>
      <c r="AF74" s="14">
        <f t="shared" si="6"/>
        <v>43708</v>
      </c>
      <c r="AG74" s="15">
        <f t="shared" si="7"/>
        <v>79254.586815982679</v>
      </c>
      <c r="AH74" s="15">
        <f t="shared" si="8"/>
        <v>46840.659917885052</v>
      </c>
      <c r="AI74" s="15">
        <f t="shared" si="9"/>
        <v>126095.24673386774</v>
      </c>
    </row>
    <row r="75" spans="2:35" x14ac:dyDescent="0.2">
      <c r="B75" s="14">
        <v>43738</v>
      </c>
      <c r="C75" s="15">
        <v>943776.6772290204</v>
      </c>
      <c r="D75" s="15">
        <v>4334.5165560845298</v>
      </c>
      <c r="E75" s="15">
        <v>1936.0259166951319</v>
      </c>
      <c r="F75" s="15">
        <v>6270.5424727796617</v>
      </c>
      <c r="H75" s="16">
        <v>43738</v>
      </c>
      <c r="I75" s="15">
        <v>255465.92836413751</v>
      </c>
      <c r="J75" s="15">
        <v>2154.6391706818285</v>
      </c>
      <c r="K75" s="15">
        <v>282.11194457643654</v>
      </c>
      <c r="L75" s="15">
        <v>2436.7511152582651</v>
      </c>
      <c r="N75" s="16">
        <v>43738</v>
      </c>
      <c r="O75" s="15">
        <v>156276.75548128938</v>
      </c>
      <c r="P75" s="15">
        <v>717.73778724184967</v>
      </c>
      <c r="Q75" s="15">
        <v>320.57991693238762</v>
      </c>
      <c r="R75" s="15">
        <v>1038.3177041742374</v>
      </c>
      <c r="S75" s="15"/>
      <c r="T75" s="16">
        <v>43738</v>
      </c>
      <c r="U75" s="15">
        <v>2190362.117011636</v>
      </c>
      <c r="V75" s="15">
        <v>9619.3402972094336</v>
      </c>
      <c r="W75" s="15">
        <v>4616.0811330560764</v>
      </c>
      <c r="X75" s="15">
        <v>14235.421430265509</v>
      </c>
      <c r="Y75" s="16"/>
      <c r="Z75" s="16">
        <v>43738</v>
      </c>
      <c r="AA75" s="15">
        <f t="shared" si="4"/>
        <v>16937376.117327299</v>
      </c>
      <c r="AB75" s="15">
        <f>IPMT($AD$4/12,COUNT(Z$55:Z75),COUNT($Z$55:$Z$331),-$AA$54,$AA$5)</f>
        <v>62249.881648862727</v>
      </c>
      <c r="AC75" s="15">
        <f>PPMT($AD$4/12,COUNT(Z$55:Z75),COUNT($Z$55:$Z$331),-$AA$54,$AA$5)</f>
        <v>39864.332362527341</v>
      </c>
      <c r="AD75" s="15">
        <f t="shared" si="5"/>
        <v>102114.21401139007</v>
      </c>
      <c r="AE75" s="15"/>
      <c r="AF75" s="14">
        <f t="shared" si="6"/>
        <v>43738</v>
      </c>
      <c r="AG75" s="15">
        <f t="shared" si="7"/>
        <v>79076.115460080371</v>
      </c>
      <c r="AH75" s="15">
        <f t="shared" si="8"/>
        <v>47019.131273787374</v>
      </c>
      <c r="AI75" s="15">
        <f t="shared" si="9"/>
        <v>126095.24673386774</v>
      </c>
    </row>
    <row r="76" spans="2:35" x14ac:dyDescent="0.2">
      <c r="B76" s="14">
        <v>43769</v>
      </c>
      <c r="C76" s="15">
        <v>941831.77786020713</v>
      </c>
      <c r="D76" s="15">
        <v>4325.6431039663439</v>
      </c>
      <c r="E76" s="15">
        <v>1944.899368813318</v>
      </c>
      <c r="F76" s="15">
        <v>6270.5424727796617</v>
      </c>
      <c r="H76" s="16">
        <v>43769</v>
      </c>
      <c r="I76" s="15">
        <v>255181.43966842128</v>
      </c>
      <c r="J76" s="15">
        <v>2152.2624195420431</v>
      </c>
      <c r="K76" s="15">
        <v>284.48869571622203</v>
      </c>
      <c r="L76" s="15">
        <v>2436.7511152582651</v>
      </c>
      <c r="N76" s="16">
        <v>43769</v>
      </c>
      <c r="O76" s="15">
        <v>155954.70623973772</v>
      </c>
      <c r="P76" s="15">
        <v>716.26846262257618</v>
      </c>
      <c r="Q76" s="15">
        <v>322.04924155166111</v>
      </c>
      <c r="R76" s="15">
        <v>1038.3177041742374</v>
      </c>
      <c r="S76" s="15"/>
      <c r="T76" s="16">
        <v>43769</v>
      </c>
      <c r="U76" s="15">
        <v>2185746.0358785801</v>
      </c>
      <c r="V76" s="15">
        <v>9599.0680075667624</v>
      </c>
      <c r="W76" s="15">
        <v>4636.3534226987476</v>
      </c>
      <c r="X76" s="15">
        <v>14235.421430265509</v>
      </c>
      <c r="Y76" s="16"/>
      <c r="Z76" s="16">
        <v>43769</v>
      </c>
      <c r="AA76" s="15">
        <f t="shared" si="4"/>
        <v>16897365.615746111</v>
      </c>
      <c r="AB76" s="15">
        <f>IPMT($AD$4/12,COUNT(Z$55:Z76),COUNT($Z$55:$Z$331),-$AA$54,$AA$5)</f>
        <v>62103.712430200125</v>
      </c>
      <c r="AC76" s="15">
        <f>PPMT($AD$4/12,COUNT(Z$55:Z76),COUNT($Z$55:$Z$331),-$AA$54,$AA$5)</f>
        <v>40010.501581189936</v>
      </c>
      <c r="AD76" s="15">
        <f t="shared" si="5"/>
        <v>102114.21401139005</v>
      </c>
      <c r="AE76" s="15"/>
      <c r="AF76" s="14">
        <f t="shared" si="6"/>
        <v>43769</v>
      </c>
      <c r="AG76" s="15">
        <f t="shared" si="7"/>
        <v>78896.954423897841</v>
      </c>
      <c r="AH76" s="15">
        <f t="shared" si="8"/>
        <v>47198.292309969882</v>
      </c>
      <c r="AI76" s="15">
        <f t="shared" si="9"/>
        <v>126095.24673386772</v>
      </c>
    </row>
    <row r="77" spans="2:35" x14ac:dyDescent="0.2">
      <c r="B77" s="14">
        <v>43799</v>
      </c>
      <c r="C77" s="15">
        <v>939877.96436928678</v>
      </c>
      <c r="D77" s="15">
        <v>4316.7289818592826</v>
      </c>
      <c r="E77" s="15">
        <v>1953.8134909203791</v>
      </c>
      <c r="F77" s="15">
        <v>6270.5424727796617</v>
      </c>
      <c r="H77" s="16">
        <v>43799</v>
      </c>
      <c r="I77" s="15">
        <v>254894.55419779071</v>
      </c>
      <c r="J77" s="15">
        <v>2149.8656446276923</v>
      </c>
      <c r="K77" s="15">
        <v>286.88547063057308</v>
      </c>
      <c r="L77" s="15">
        <v>2436.7511152582656</v>
      </c>
      <c r="N77" s="16">
        <v>43799</v>
      </c>
      <c r="O77" s="15">
        <v>155631.18093916227</v>
      </c>
      <c r="P77" s="15">
        <v>714.7924035987977</v>
      </c>
      <c r="Q77" s="15">
        <v>323.52530057543959</v>
      </c>
      <c r="R77" s="15">
        <v>1038.3177041742374</v>
      </c>
      <c r="S77" s="15"/>
      <c r="T77" s="16">
        <v>43799</v>
      </c>
      <c r="U77" s="15">
        <v>2181109.6824558815</v>
      </c>
      <c r="V77" s="15">
        <v>9578.7066887854089</v>
      </c>
      <c r="W77" s="15">
        <v>4656.7147414800984</v>
      </c>
      <c r="X77" s="15">
        <v>14235.421430265507</v>
      </c>
      <c r="Y77" s="16"/>
      <c r="Z77" s="16">
        <v>43799</v>
      </c>
      <c r="AA77" s="15">
        <f t="shared" si="4"/>
        <v>16857208.408992458</v>
      </c>
      <c r="AB77" s="15">
        <f>IPMT($AD$4/12,COUNT(Z$55:Z77),COUNT($Z$55:$Z$331),-$AA$54,$AA$5)</f>
        <v>61957.00725773575</v>
      </c>
      <c r="AC77" s="15">
        <f>PPMT($AD$4/12,COUNT(Z$55:Z77),COUNT($Z$55:$Z$331),-$AA$54,$AA$5)</f>
        <v>40157.206753654304</v>
      </c>
      <c r="AD77" s="15">
        <f t="shared" si="5"/>
        <v>102114.21401139005</v>
      </c>
      <c r="AE77" s="15"/>
      <c r="AF77" s="14">
        <f t="shared" si="6"/>
        <v>43799</v>
      </c>
      <c r="AG77" s="15">
        <f t="shared" si="7"/>
        <v>78717.100976606933</v>
      </c>
      <c r="AH77" s="15">
        <f t="shared" si="8"/>
        <v>47378.145757260791</v>
      </c>
      <c r="AI77" s="15">
        <f t="shared" si="9"/>
        <v>126095.24673386772</v>
      </c>
    </row>
    <row r="78" spans="2:35" x14ac:dyDescent="0.2">
      <c r="B78" s="14">
        <v>43830</v>
      </c>
      <c r="C78" s="15">
        <v>937915.1958998664</v>
      </c>
      <c r="D78" s="15">
        <v>4307.7740033592308</v>
      </c>
      <c r="E78" s="15">
        <v>1962.7684694204308</v>
      </c>
      <c r="F78" s="15">
        <v>6270.5424727796617</v>
      </c>
      <c r="H78" s="16">
        <v>43830</v>
      </c>
      <c r="I78" s="15">
        <v>254605.25175977391</v>
      </c>
      <c r="J78" s="15">
        <v>2147.4486772414557</v>
      </c>
      <c r="K78" s="15">
        <v>289.30243801680973</v>
      </c>
      <c r="L78" s="15">
        <v>2436.7511152582656</v>
      </c>
      <c r="N78" s="16">
        <v>43830</v>
      </c>
      <c r="O78" s="15">
        <v>155306.17281429251</v>
      </c>
      <c r="P78" s="15">
        <v>713.30957930449358</v>
      </c>
      <c r="Q78" s="15">
        <v>325.0081248697436</v>
      </c>
      <c r="R78" s="15">
        <v>1038.3177041742372</v>
      </c>
      <c r="S78" s="15"/>
      <c r="T78" s="16">
        <v>43830</v>
      </c>
      <c r="U78" s="15">
        <v>2176452.9677144014</v>
      </c>
      <c r="V78" s="15">
        <v>9558.2559498790761</v>
      </c>
      <c r="W78" s="15">
        <v>4677.165480386433</v>
      </c>
      <c r="X78" s="15">
        <v>14235.421430265509</v>
      </c>
      <c r="Y78" s="16"/>
      <c r="Z78" s="16">
        <v>43830</v>
      </c>
      <c r="AA78" s="15">
        <f t="shared" si="4"/>
        <v>16816903.959147375</v>
      </c>
      <c r="AB78" s="15">
        <f>IPMT($AD$4/12,COUNT(Z$55:Z78),COUNT($Z$55:$Z$331),-$AA$54,$AA$5)</f>
        <v>61809.764166305693</v>
      </c>
      <c r="AC78" s="15">
        <f>PPMT($AD$4/12,COUNT(Z$55:Z78),COUNT($Z$55:$Z$331),-$AA$54,$AA$5)</f>
        <v>40304.449845084368</v>
      </c>
      <c r="AD78" s="15">
        <f t="shared" si="5"/>
        <v>102114.21401139005</v>
      </c>
      <c r="AE78" s="15"/>
      <c r="AF78" s="14">
        <f t="shared" si="6"/>
        <v>43830</v>
      </c>
      <c r="AG78" s="15">
        <f t="shared" si="7"/>
        <v>78536.552376089952</v>
      </c>
      <c r="AH78" s="15">
        <f t="shared" si="8"/>
        <v>47558.694357777786</v>
      </c>
      <c r="AI78" s="15">
        <f t="shared" si="9"/>
        <v>126095.24673386774</v>
      </c>
    </row>
    <row r="79" spans="2:35" x14ac:dyDescent="0.2">
      <c r="B79" s="14">
        <v>43861</v>
      </c>
      <c r="C79" s="15">
        <v>935943.43140829448</v>
      </c>
      <c r="D79" s="15">
        <v>4298.7779812077197</v>
      </c>
      <c r="E79" s="15">
        <v>1971.7644915719411</v>
      </c>
      <c r="F79" s="15">
        <v>6270.5424727796608</v>
      </c>
      <c r="H79" s="16">
        <v>43861</v>
      </c>
      <c r="I79" s="15">
        <v>254313.5119917804</v>
      </c>
      <c r="J79" s="15">
        <v>2145.0113472647631</v>
      </c>
      <c r="K79" s="15">
        <v>291.7397679935022</v>
      </c>
      <c r="L79" s="15">
        <v>2436.7511152582651</v>
      </c>
      <c r="N79" s="16">
        <v>43861</v>
      </c>
      <c r="O79" s="15">
        <v>154979.67506885045</v>
      </c>
      <c r="P79" s="15">
        <v>711.81995873217386</v>
      </c>
      <c r="Q79" s="15">
        <v>326.49774544206332</v>
      </c>
      <c r="R79" s="15">
        <v>1038.3177041742372</v>
      </c>
      <c r="S79" s="15"/>
      <c r="T79" s="16">
        <v>43861</v>
      </c>
      <c r="U79" s="15">
        <v>2171775.802234015</v>
      </c>
      <c r="V79" s="15">
        <v>9537.7153981443789</v>
      </c>
      <c r="W79" s="15">
        <v>4697.7060321211302</v>
      </c>
      <c r="X79" s="15">
        <v>14235.421430265509</v>
      </c>
      <c r="Y79" s="16"/>
      <c r="Z79" s="16">
        <v>43861</v>
      </c>
      <c r="AA79" s="15">
        <f t="shared" si="4"/>
        <v>16776451.726319525</v>
      </c>
      <c r="AB79" s="15">
        <f>IPMT($AD$4/12,COUNT(Z$55:Z79),COUNT($Z$55:$Z$331),-$AA$54,$AA$5)</f>
        <v>61661.981183540389</v>
      </c>
      <c r="AC79" s="15">
        <f>PPMT($AD$4/12,COUNT(Z$55:Z79),COUNT($Z$55:$Z$331),-$AA$54,$AA$5)</f>
        <v>40452.232827849672</v>
      </c>
      <c r="AD79" s="15">
        <f t="shared" si="5"/>
        <v>102114.21401139005</v>
      </c>
      <c r="AE79" s="15"/>
      <c r="AF79" s="14">
        <f t="shared" si="6"/>
        <v>43861</v>
      </c>
      <c r="AG79" s="15">
        <f t="shared" si="7"/>
        <v>78355.305868889423</v>
      </c>
      <c r="AH79" s="15">
        <f t="shared" si="8"/>
        <v>47739.940864978307</v>
      </c>
      <c r="AI79" s="15">
        <f t="shared" si="9"/>
        <v>126095.24673386774</v>
      </c>
    </row>
    <row r="80" spans="2:35" x14ac:dyDescent="0.2">
      <c r="B80" s="14">
        <v>43890</v>
      </c>
      <c r="C80" s="15">
        <v>933962.62966280279</v>
      </c>
      <c r="D80" s="15">
        <v>4289.7407272880155</v>
      </c>
      <c r="E80" s="15">
        <v>1980.8017454916458</v>
      </c>
      <c r="F80" s="15">
        <v>6270.5424727796617</v>
      </c>
      <c r="H80" s="16">
        <v>43890</v>
      </c>
      <c r="I80" s="15">
        <v>254019.31435966794</v>
      </c>
      <c r="J80" s="15">
        <v>2142.5534831458212</v>
      </c>
      <c r="K80" s="15">
        <v>294.1976321124439</v>
      </c>
      <c r="L80" s="15">
        <v>2436.7511152582651</v>
      </c>
      <c r="N80" s="16">
        <v>43890</v>
      </c>
      <c r="O80" s="15">
        <v>154651.68087540843</v>
      </c>
      <c r="P80" s="15">
        <v>710.32351073223117</v>
      </c>
      <c r="Q80" s="15">
        <v>327.99419344200606</v>
      </c>
      <c r="R80" s="15">
        <v>1038.3177041742372</v>
      </c>
      <c r="S80" s="15"/>
      <c r="T80" s="16">
        <v>43890</v>
      </c>
      <c r="U80" s="15">
        <v>2167078.0962018939</v>
      </c>
      <c r="V80" s="15">
        <v>9517.0846391533123</v>
      </c>
      <c r="W80" s="15">
        <v>4718.336791112195</v>
      </c>
      <c r="X80" s="15">
        <v>14235.421430265507</v>
      </c>
      <c r="Y80" s="16"/>
      <c r="Z80" s="16">
        <v>43890</v>
      </c>
      <c r="AA80" s="15">
        <f t="shared" si="4"/>
        <v>16735851.168637974</v>
      </c>
      <c r="AB80" s="15">
        <f>IPMT($AD$4/12,COUNT(Z$55:Z80),COUNT($Z$55:$Z$331),-$AA$54,$AA$5)</f>
        <v>61513.656329838283</v>
      </c>
      <c r="AC80" s="15">
        <f>PPMT($AD$4/12,COUNT(Z$55:Z80),COUNT($Z$55:$Z$331),-$AA$54,$AA$5)</f>
        <v>40600.557681551792</v>
      </c>
      <c r="AD80" s="15">
        <f t="shared" si="5"/>
        <v>102114.21401139008</v>
      </c>
      <c r="AE80" s="15"/>
      <c r="AF80" s="14">
        <f t="shared" si="6"/>
        <v>43890</v>
      </c>
      <c r="AG80" s="15">
        <f t="shared" si="7"/>
        <v>78173.358690157664</v>
      </c>
      <c r="AH80" s="15">
        <f t="shared" si="8"/>
        <v>47921.888043710082</v>
      </c>
      <c r="AI80" s="15">
        <f t="shared" si="9"/>
        <v>126095.24673386774</v>
      </c>
    </row>
    <row r="81" spans="2:35" x14ac:dyDescent="0.2">
      <c r="B81" s="14">
        <v>43921</v>
      </c>
      <c r="C81" s="15">
        <v>931972.74924264429</v>
      </c>
      <c r="D81" s="15">
        <v>4280.6620526211791</v>
      </c>
      <c r="E81" s="15">
        <v>1989.8804201584826</v>
      </c>
      <c r="F81" s="15">
        <v>6270.5424727796617</v>
      </c>
      <c r="H81" s="16">
        <v>43921</v>
      </c>
      <c r="I81" s="15">
        <v>253722.63815629721</v>
      </c>
      <c r="J81" s="15">
        <v>2140.0749118875387</v>
      </c>
      <c r="K81" s="15">
        <v>296.67620337072651</v>
      </c>
      <c r="L81" s="15">
        <v>2436.7511152582651</v>
      </c>
      <c r="N81" s="16">
        <v>43921</v>
      </c>
      <c r="O81" s="15">
        <v>154322.18337524647</v>
      </c>
      <c r="P81" s="15">
        <v>708.82020401228863</v>
      </c>
      <c r="Q81" s="15">
        <v>329.49750016194861</v>
      </c>
      <c r="R81" s="15">
        <v>1038.3177041742372</v>
      </c>
      <c r="S81" s="15"/>
      <c r="T81" s="16">
        <v>43921</v>
      </c>
      <c r="U81" s="15">
        <v>2162359.7594107818</v>
      </c>
      <c r="V81" s="15">
        <v>9496.3632767456802</v>
      </c>
      <c r="W81" s="15">
        <v>4739.0581535198289</v>
      </c>
      <c r="X81" s="15">
        <v>14235.421430265509</v>
      </c>
      <c r="Y81" s="16"/>
      <c r="Z81" s="16">
        <v>43921</v>
      </c>
      <c r="AA81" s="15">
        <f t="shared" si="4"/>
        <v>16695101.742244923</v>
      </c>
      <c r="AB81" s="15">
        <f>IPMT($AD$4/12,COUNT(Z$55:Z81),COUNT($Z$55:$Z$331),-$AA$54,$AA$5)</f>
        <v>61364.787618339244</v>
      </c>
      <c r="AC81" s="15">
        <f>PPMT($AD$4/12,COUNT(Z$55:Z81),COUNT($Z$55:$Z$331),-$AA$54,$AA$5)</f>
        <v>40749.426393050817</v>
      </c>
      <c r="AD81" s="15">
        <f t="shared" si="5"/>
        <v>102114.21401139005</v>
      </c>
      <c r="AE81" s="15"/>
      <c r="AF81" s="14">
        <f t="shared" si="6"/>
        <v>43921</v>
      </c>
      <c r="AG81" s="15">
        <f t="shared" si="7"/>
        <v>77990.70806360594</v>
      </c>
      <c r="AH81" s="15">
        <f t="shared" si="8"/>
        <v>48104.538670261805</v>
      </c>
      <c r="AI81" s="15">
        <f t="shared" si="9"/>
        <v>126095.24673386774</v>
      </c>
    </row>
    <row r="82" spans="2:35" x14ac:dyDescent="0.2">
      <c r="B82" s="14">
        <v>43951</v>
      </c>
      <c r="C82" s="15">
        <v>929973.7485372267</v>
      </c>
      <c r="D82" s="15">
        <v>4271.5417673621196</v>
      </c>
      <c r="E82" s="15">
        <v>1999.0007054175421</v>
      </c>
      <c r="F82" s="15">
        <v>6270.5424727796617</v>
      </c>
      <c r="H82" s="16">
        <v>43951</v>
      </c>
      <c r="I82" s="15">
        <v>253423.4625000743</v>
      </c>
      <c r="J82" s="15">
        <v>2137.5754590353481</v>
      </c>
      <c r="K82" s="15">
        <v>299.17565622291704</v>
      </c>
      <c r="L82" s="15">
        <v>2436.7511152582651</v>
      </c>
      <c r="N82" s="16">
        <v>43951</v>
      </c>
      <c r="O82" s="15">
        <v>153991.17567820879</v>
      </c>
      <c r="P82" s="15">
        <v>707.31000713654646</v>
      </c>
      <c r="Q82" s="15">
        <v>331.00769703769089</v>
      </c>
      <c r="R82" s="15">
        <v>1038.3177041742374</v>
      </c>
      <c r="S82" s="15"/>
      <c r="T82" s="16">
        <v>43951</v>
      </c>
      <c r="U82" s="15">
        <v>2157620.7012572619</v>
      </c>
      <c r="V82" s="15">
        <v>9475.5509130214723</v>
      </c>
      <c r="W82" s="15">
        <v>4759.8705172440368</v>
      </c>
      <c r="X82" s="15">
        <v>14235.421430265509</v>
      </c>
      <c r="Y82" s="16"/>
      <c r="Z82" s="16">
        <v>43951</v>
      </c>
      <c r="AA82" s="15">
        <f t="shared" si="4"/>
        <v>16654202.901288431</v>
      </c>
      <c r="AB82" s="15">
        <f>IPMT($AD$4/12,COUNT(Z$55:Z82),COUNT($Z$55:$Z$331),-$AA$54,$AA$5)</f>
        <v>61215.373054898053</v>
      </c>
      <c r="AC82" s="15">
        <f>PPMT($AD$4/12,COUNT(Z$55:Z82),COUNT($Z$55:$Z$331),-$AA$54,$AA$5)</f>
        <v>40898.840956491993</v>
      </c>
      <c r="AD82" s="15">
        <f t="shared" si="5"/>
        <v>102114.21401139005</v>
      </c>
      <c r="AE82" s="15"/>
      <c r="AF82" s="14">
        <f t="shared" si="6"/>
        <v>43951</v>
      </c>
      <c r="AG82" s="15">
        <f t="shared" si="7"/>
        <v>77807.351201453537</v>
      </c>
      <c r="AH82" s="15">
        <f t="shared" si="8"/>
        <v>48287.895532414179</v>
      </c>
      <c r="AI82" s="15">
        <f t="shared" si="9"/>
        <v>126095.24673386771</v>
      </c>
    </row>
    <row r="83" spans="2:35" x14ac:dyDescent="0.2">
      <c r="B83" s="14">
        <v>43982</v>
      </c>
      <c r="C83" s="15">
        <v>927965.58574524266</v>
      </c>
      <c r="D83" s="15">
        <v>4262.3796807956214</v>
      </c>
      <c r="E83" s="15">
        <v>2008.1627919840396</v>
      </c>
      <c r="F83" s="15">
        <v>6270.5424727796608</v>
      </c>
      <c r="H83" s="16">
        <v>43982</v>
      </c>
      <c r="I83" s="15">
        <v>253121.76633348095</v>
      </c>
      <c r="J83" s="15">
        <v>2135.0549486649293</v>
      </c>
      <c r="K83" s="15">
        <v>301.69616659333565</v>
      </c>
      <c r="L83" s="15">
        <v>2436.7511152582647</v>
      </c>
      <c r="N83" s="16">
        <v>43982</v>
      </c>
      <c r="O83" s="15">
        <v>153658.65086255968</v>
      </c>
      <c r="P83" s="15">
        <v>705.79288852512366</v>
      </c>
      <c r="Q83" s="15">
        <v>332.52481564911363</v>
      </c>
      <c r="R83" s="15">
        <v>1038.3177041742374</v>
      </c>
      <c r="S83" s="15"/>
      <c r="T83" s="16">
        <v>43982</v>
      </c>
      <c r="U83" s="15">
        <v>2152860.8307400178</v>
      </c>
      <c r="V83" s="15">
        <v>9454.6471483332425</v>
      </c>
      <c r="W83" s="15">
        <v>4780.7742819322675</v>
      </c>
      <c r="X83" s="15">
        <v>14235.421430265509</v>
      </c>
      <c r="Y83" s="16"/>
      <c r="Z83" s="16">
        <v>43982</v>
      </c>
      <c r="AA83" s="15">
        <f t="shared" si="4"/>
        <v>16613154.097915098</v>
      </c>
      <c r="AB83" s="15">
        <f>IPMT($AD$4/12,COUNT(Z$55:Z83),COUNT($Z$55:$Z$331),-$AA$54,$AA$5)</f>
        <v>61065.410638057583</v>
      </c>
      <c r="AC83" s="15">
        <f>PPMT($AD$4/12,COUNT(Z$55:Z83),COUNT($Z$55:$Z$331),-$AA$54,$AA$5)</f>
        <v>41048.803373332477</v>
      </c>
      <c r="AD83" s="15">
        <f t="shared" si="5"/>
        <v>102114.21401139005</v>
      </c>
      <c r="AE83" s="15"/>
      <c r="AF83" s="14">
        <f t="shared" si="6"/>
        <v>43982</v>
      </c>
      <c r="AG83" s="15">
        <f t="shared" si="7"/>
        <v>77623.285304376506</v>
      </c>
      <c r="AH83" s="15">
        <f t="shared" si="8"/>
        <v>48471.961429491232</v>
      </c>
      <c r="AI83" s="15">
        <f t="shared" si="9"/>
        <v>126095.24673386774</v>
      </c>
    </row>
    <row r="84" spans="2:35" x14ac:dyDescent="0.2">
      <c r="B84" s="14">
        <v>44012</v>
      </c>
      <c r="C84" s="15">
        <v>925948.21887379535</v>
      </c>
      <c r="D84" s="15">
        <v>4253.175601332362</v>
      </c>
      <c r="E84" s="15">
        <v>2017.3668714472994</v>
      </c>
      <c r="F84" s="15">
        <v>6270.5424727796617</v>
      </c>
      <c r="H84" s="16">
        <v>44012</v>
      </c>
      <c r="I84" s="15">
        <v>252817.52842159252</v>
      </c>
      <c r="J84" s="15">
        <v>2132.5132033698264</v>
      </c>
      <c r="K84" s="15">
        <v>304.23791188843882</v>
      </c>
      <c r="L84" s="15">
        <v>2436.7511152582651</v>
      </c>
      <c r="N84" s="16">
        <v>44012</v>
      </c>
      <c r="O84" s="15">
        <v>153324.60197483885</v>
      </c>
      <c r="P84" s="15">
        <v>704.2688164533987</v>
      </c>
      <c r="Q84" s="15">
        <v>334.04888772083876</v>
      </c>
      <c r="R84" s="15">
        <v>1038.3177041742374</v>
      </c>
      <c r="S84" s="15"/>
      <c r="T84" s="16">
        <v>44012</v>
      </c>
      <c r="U84" s="15">
        <v>2148080.0564580858</v>
      </c>
      <c r="V84" s="15">
        <v>9433.6515812784237</v>
      </c>
      <c r="W84" s="15">
        <v>4801.7698489870863</v>
      </c>
      <c r="X84" s="15">
        <v>14235.421430265509</v>
      </c>
      <c r="Y84" s="16"/>
      <c r="Z84" s="16">
        <v>44012</v>
      </c>
      <c r="AA84" s="15">
        <f t="shared" si="4"/>
        <v>16571954.782262729</v>
      </c>
      <c r="AB84" s="15">
        <f>IPMT($AD$4/12,COUNT(Z$55:Z84),COUNT($Z$55:$Z$331),-$AA$54,$AA$5)</f>
        <v>60914.898359022023</v>
      </c>
      <c r="AC84" s="15">
        <f>PPMT($AD$4/12,COUNT(Z$55:Z84),COUNT($Z$55:$Z$331),-$AA$54,$AA$5)</f>
        <v>41199.315652368023</v>
      </c>
      <c r="AD84" s="15">
        <f t="shared" si="5"/>
        <v>102114.21401139005</v>
      </c>
      <c r="AE84" s="15"/>
      <c r="AF84" s="14">
        <f t="shared" si="6"/>
        <v>44012</v>
      </c>
      <c r="AG84" s="15">
        <f t="shared" si="7"/>
        <v>77438.507561456034</v>
      </c>
      <c r="AH84" s="15">
        <f t="shared" si="8"/>
        <v>48656.73917241169</v>
      </c>
      <c r="AI84" s="15">
        <f t="shared" si="9"/>
        <v>126095.24673386772</v>
      </c>
    </row>
    <row r="85" spans="2:35" x14ac:dyDescent="0.2">
      <c r="B85" s="14">
        <v>44043</v>
      </c>
      <c r="C85" s="15">
        <v>923921.60573752061</v>
      </c>
      <c r="D85" s="15">
        <v>4243.9293365048952</v>
      </c>
      <c r="E85" s="15">
        <v>2026.6131362747665</v>
      </c>
      <c r="F85" s="15">
        <v>6270.5424727796617</v>
      </c>
      <c r="H85" s="16">
        <v>44043</v>
      </c>
      <c r="I85" s="15">
        <v>252510.72735058321</v>
      </c>
      <c r="J85" s="15">
        <v>2129.9500442489589</v>
      </c>
      <c r="K85" s="15">
        <v>306.80107100930638</v>
      </c>
      <c r="L85" s="15">
        <v>2436.7511152582651</v>
      </c>
      <c r="N85" s="16">
        <v>44043</v>
      </c>
      <c r="O85" s="15">
        <v>152989.02202971597</v>
      </c>
      <c r="P85" s="15">
        <v>702.7377590513446</v>
      </c>
      <c r="Q85" s="15">
        <v>335.57994512289264</v>
      </c>
      <c r="R85" s="15">
        <v>1038.3177041742372</v>
      </c>
      <c r="S85" s="15"/>
      <c r="T85" s="16">
        <v>44043</v>
      </c>
      <c r="U85" s="15">
        <v>2143278.2866090988</v>
      </c>
      <c r="V85" s="15">
        <v>9412.5638086916224</v>
      </c>
      <c r="W85" s="15">
        <v>4822.8576215738876</v>
      </c>
      <c r="X85" s="15">
        <v>14235.421430265509</v>
      </c>
      <c r="Y85" s="16"/>
      <c r="Z85" s="16">
        <v>44043</v>
      </c>
      <c r="AA85" s="15">
        <f t="shared" si="4"/>
        <v>16530604.40245297</v>
      </c>
      <c r="AB85" s="15">
        <f>IPMT($AD$4/12,COUNT(Z$55:Z85),COUNT($Z$55:$Z$331),-$AA$54,$AA$5)</f>
        <v>60763.834201630016</v>
      </c>
      <c r="AC85" s="15">
        <f>PPMT($AD$4/12,COUNT(Z$55:Z85),COUNT($Z$55:$Z$331),-$AA$54,$AA$5)</f>
        <v>41350.379809760037</v>
      </c>
      <c r="AD85" s="15">
        <f t="shared" si="5"/>
        <v>102114.21401139005</v>
      </c>
      <c r="AE85" s="15"/>
      <c r="AF85" s="14">
        <f t="shared" si="6"/>
        <v>44043</v>
      </c>
      <c r="AG85" s="15">
        <f t="shared" si="7"/>
        <v>77253.015150126841</v>
      </c>
      <c r="AH85" s="15">
        <f t="shared" si="8"/>
        <v>48842.23158374089</v>
      </c>
      <c r="AI85" s="15">
        <f t="shared" si="9"/>
        <v>126095.24673386774</v>
      </c>
    </row>
    <row r="86" spans="2:35" x14ac:dyDescent="0.2">
      <c r="B86" s="14">
        <v>44074</v>
      </c>
      <c r="C86" s="15">
        <v>921885.70395770459</v>
      </c>
      <c r="D86" s="15">
        <v>4234.640692963636</v>
      </c>
      <c r="E86" s="15">
        <v>2035.9017798160255</v>
      </c>
      <c r="F86" s="15">
        <v>6270.5424727796617</v>
      </c>
      <c r="H86" s="16">
        <v>44074</v>
      </c>
      <c r="I86" s="15">
        <v>252201.34152621898</v>
      </c>
      <c r="J86" s="15">
        <v>2127.3652908940321</v>
      </c>
      <c r="K86" s="15">
        <v>309.3858243642328</v>
      </c>
      <c r="L86" s="15">
        <v>2436.7511152582647</v>
      </c>
      <c r="N86" s="16">
        <v>44074</v>
      </c>
      <c r="O86" s="15">
        <v>152651.90400984458</v>
      </c>
      <c r="P86" s="15">
        <v>701.19968430286474</v>
      </c>
      <c r="Q86" s="15">
        <v>337.1180198713725</v>
      </c>
      <c r="R86" s="15">
        <v>1038.3177041742372</v>
      </c>
      <c r="S86" s="15"/>
      <c r="T86" s="16">
        <v>44074</v>
      </c>
      <c r="U86" s="15">
        <v>2138455.4289875249</v>
      </c>
      <c r="V86" s="15">
        <v>9391.3834256368773</v>
      </c>
      <c r="W86" s="15">
        <v>4844.0380046286327</v>
      </c>
      <c r="X86" s="15">
        <v>14235.421430265509</v>
      </c>
      <c r="Y86" s="16"/>
      <c r="Z86" s="16">
        <v>44074</v>
      </c>
      <c r="AA86" s="15">
        <f t="shared" si="4"/>
        <v>16489102.404583907</v>
      </c>
      <c r="AB86" s="15">
        <f>IPMT($AD$4/12,COUNT(Z$55:Z86),COUNT($Z$55:$Z$331),-$AA$54,$AA$5)</f>
        <v>60612.216142327568</v>
      </c>
      <c r="AC86" s="15">
        <f>PPMT($AD$4/12,COUNT(Z$55:Z86),COUNT($Z$55:$Z$331),-$AA$54,$AA$5)</f>
        <v>41501.997869062492</v>
      </c>
      <c r="AD86" s="15">
        <f t="shared" si="5"/>
        <v>102114.21401139005</v>
      </c>
      <c r="AE86" s="15"/>
      <c r="AF86" s="14">
        <f t="shared" si="6"/>
        <v>44074</v>
      </c>
      <c r="AG86" s="15">
        <f t="shared" si="7"/>
        <v>77066.805236124987</v>
      </c>
      <c r="AH86" s="15">
        <f t="shared" si="8"/>
        <v>49028.441497742751</v>
      </c>
      <c r="AI86" s="15">
        <f t="shared" si="9"/>
        <v>126095.24673386774</v>
      </c>
    </row>
    <row r="87" spans="2:35" x14ac:dyDescent="0.2">
      <c r="B87" s="14">
        <v>44104</v>
      </c>
      <c r="C87" s="15">
        <v>919840.47096139775</v>
      </c>
      <c r="D87" s="15">
        <v>4225.3094764728121</v>
      </c>
      <c r="E87" s="15">
        <v>2045.2329963068494</v>
      </c>
      <c r="F87" s="15">
        <v>6270.5424727796617</v>
      </c>
      <c r="H87" s="16">
        <v>44104</v>
      </c>
      <c r="I87" s="15">
        <v>251889.34917233756</v>
      </c>
      <c r="J87" s="15">
        <v>2124.7587613768396</v>
      </c>
      <c r="K87" s="15">
        <v>311.9923538814254</v>
      </c>
      <c r="L87" s="15">
        <v>2436.7511152582651</v>
      </c>
      <c r="N87" s="16">
        <v>44104</v>
      </c>
      <c r="O87" s="15">
        <v>152313.24086571546</v>
      </c>
      <c r="P87" s="15">
        <v>699.65456004512089</v>
      </c>
      <c r="Q87" s="15">
        <v>338.66314412911635</v>
      </c>
      <c r="R87" s="15">
        <v>1038.3177041742372</v>
      </c>
      <c r="S87" s="15"/>
      <c r="T87" s="16">
        <v>44104</v>
      </c>
      <c r="U87" s="15">
        <v>2133611.3909828961</v>
      </c>
      <c r="V87" s="15">
        <v>9370.1100253998793</v>
      </c>
      <c r="W87" s="15">
        <v>4865.3114048656271</v>
      </c>
      <c r="X87" s="15">
        <v>14235.421430265505</v>
      </c>
      <c r="Y87" s="16"/>
      <c r="Z87" s="16">
        <v>44104</v>
      </c>
      <c r="AA87" s="15">
        <f t="shared" si="4"/>
        <v>16447448.232722657</v>
      </c>
      <c r="AB87" s="15">
        <f>IPMT($AD$4/12,COUNT(Z$55:Z87),COUNT($Z$55:$Z$331),-$AA$54,$AA$5)</f>
        <v>60460.042150141002</v>
      </c>
      <c r="AC87" s="15">
        <f>PPMT($AD$4/12,COUNT(Z$55:Z87),COUNT($Z$55:$Z$331),-$AA$54,$AA$5)</f>
        <v>41654.171861249059</v>
      </c>
      <c r="AD87" s="15">
        <f t="shared" si="5"/>
        <v>102114.21401139005</v>
      </c>
      <c r="AE87" s="15"/>
      <c r="AF87" s="14">
        <f t="shared" si="6"/>
        <v>44104</v>
      </c>
      <c r="AG87" s="15">
        <f t="shared" si="7"/>
        <v>76879.874973435653</v>
      </c>
      <c r="AH87" s="15">
        <f t="shared" si="8"/>
        <v>49215.371760432077</v>
      </c>
      <c r="AI87" s="15">
        <f t="shared" si="9"/>
        <v>126095.24673386774</v>
      </c>
    </row>
    <row r="88" spans="2:35" x14ac:dyDescent="0.2">
      <c r="B88" s="14">
        <v>44135</v>
      </c>
      <c r="C88" s="15">
        <v>917785.86398052447</v>
      </c>
      <c r="D88" s="15">
        <v>4215.9354919064062</v>
      </c>
      <c r="E88" s="15">
        <v>2054.6069808732555</v>
      </c>
      <c r="F88" s="15">
        <v>6270.5424727796617</v>
      </c>
      <c r="H88" s="16">
        <v>44135</v>
      </c>
      <c r="I88" s="15">
        <v>251574.72832931575</v>
      </c>
      <c r="J88" s="15">
        <v>2122.1302722364549</v>
      </c>
      <c r="K88" s="15">
        <v>314.62084302181034</v>
      </c>
      <c r="L88" s="15">
        <v>2436.7511152582651</v>
      </c>
      <c r="N88" s="16">
        <v>44135</v>
      </c>
      <c r="O88" s="15">
        <v>151973.02551550907</v>
      </c>
      <c r="P88" s="15">
        <v>698.10235396786254</v>
      </c>
      <c r="Q88" s="15">
        <v>340.21535020637475</v>
      </c>
      <c r="R88" s="15">
        <v>1038.3177041742374</v>
      </c>
      <c r="S88" s="15"/>
      <c r="T88" s="16">
        <v>44135</v>
      </c>
      <c r="U88" s="15">
        <v>2128746.0795780304</v>
      </c>
      <c r="V88" s="15">
        <v>9348.7431994801809</v>
      </c>
      <c r="W88" s="15">
        <v>4886.67823078533</v>
      </c>
      <c r="X88" s="15">
        <v>14235.421430265511</v>
      </c>
      <c r="Y88" s="16"/>
      <c r="Z88" s="16">
        <v>44135</v>
      </c>
      <c r="AA88" s="15">
        <f t="shared" si="4"/>
        <v>16405641.328897916</v>
      </c>
      <c r="AB88" s="15">
        <f>IPMT($AD$4/12,COUNT(Z$55:Z88),COUNT($Z$55:$Z$331),-$AA$54,$AA$5)</f>
        <v>60307.310186649753</v>
      </c>
      <c r="AC88" s="15">
        <f>PPMT($AD$4/12,COUNT(Z$55:Z88),COUNT($Z$55:$Z$331),-$AA$54,$AA$5)</f>
        <v>41806.903824740308</v>
      </c>
      <c r="AD88" s="15">
        <f t="shared" si="5"/>
        <v>102114.21401139005</v>
      </c>
      <c r="AE88" s="15"/>
      <c r="AF88" s="14">
        <f t="shared" si="6"/>
        <v>44135</v>
      </c>
      <c r="AG88" s="15">
        <f t="shared" si="7"/>
        <v>76692.221504240661</v>
      </c>
      <c r="AH88" s="15">
        <f t="shared" si="8"/>
        <v>49403.025229627077</v>
      </c>
      <c r="AI88" s="15">
        <f t="shared" si="9"/>
        <v>126095.24673386774</v>
      </c>
    </row>
    <row r="89" spans="2:35" x14ac:dyDescent="0.2">
      <c r="B89" s="14">
        <v>44165</v>
      </c>
      <c r="C89" s="15">
        <v>915721.84005098883</v>
      </c>
      <c r="D89" s="15">
        <v>4206.5185432440703</v>
      </c>
      <c r="E89" s="15">
        <v>2064.0239295355914</v>
      </c>
      <c r="F89" s="15">
        <v>6270.5424727796617</v>
      </c>
      <c r="H89" s="16">
        <v>44165</v>
      </c>
      <c r="I89" s="15">
        <v>251257.45685252381</v>
      </c>
      <c r="J89" s="15">
        <v>2119.4796384663214</v>
      </c>
      <c r="K89" s="15">
        <v>317.27147679194377</v>
      </c>
      <c r="L89" s="15">
        <v>2436.7511152582651</v>
      </c>
      <c r="N89" s="16">
        <v>44165</v>
      </c>
      <c r="O89" s="15">
        <v>151631.25084494759</v>
      </c>
      <c r="P89" s="15">
        <v>696.54303361274992</v>
      </c>
      <c r="Q89" s="15">
        <v>341.77467056148737</v>
      </c>
      <c r="R89" s="15">
        <v>1038.3177041742374</v>
      </c>
      <c r="S89" s="15"/>
      <c r="T89" s="16">
        <v>44165</v>
      </c>
      <c r="U89" s="15">
        <v>2123859.4013472451</v>
      </c>
      <c r="V89" s="15">
        <v>9327.2825375833145</v>
      </c>
      <c r="W89" s="15">
        <v>4908.1388926821955</v>
      </c>
      <c r="X89" s="15">
        <v>14235.421430265509</v>
      </c>
      <c r="Y89" s="16"/>
      <c r="Z89" s="16">
        <v>44165</v>
      </c>
      <c r="AA89" s="15">
        <f t="shared" si="4"/>
        <v>16363681.133092485</v>
      </c>
      <c r="AB89" s="15">
        <f>IPMT($AD$4/12,COUNT(Z$55:Z89),COUNT($Z$55:$Z$331),-$AA$54,$AA$5)</f>
        <v>60154.018205959044</v>
      </c>
      <c r="AC89" s="15">
        <f>PPMT($AD$4/12,COUNT(Z$55:Z89),COUNT($Z$55:$Z$331),-$AA$54,$AA$5)</f>
        <v>41960.195805431009</v>
      </c>
      <c r="AD89" s="15">
        <f t="shared" si="5"/>
        <v>102114.21401139005</v>
      </c>
      <c r="AE89" s="15"/>
      <c r="AF89" s="14">
        <f t="shared" si="6"/>
        <v>44165</v>
      </c>
      <c r="AG89" s="15">
        <f t="shared" si="7"/>
        <v>76503.841958865494</v>
      </c>
      <c r="AH89" s="15">
        <f t="shared" si="8"/>
        <v>49591.404775002229</v>
      </c>
      <c r="AI89" s="15">
        <f t="shared" si="9"/>
        <v>126095.24673386772</v>
      </c>
    </row>
    <row r="90" spans="2:35" x14ac:dyDescent="0.2">
      <c r="B90" s="14">
        <v>44196</v>
      </c>
      <c r="C90" s="15">
        <v>913648.35601177625</v>
      </c>
      <c r="D90" s="15">
        <v>4197.0584335670319</v>
      </c>
      <c r="E90" s="15">
        <v>2073.4840392126293</v>
      </c>
      <c r="F90" s="15">
        <v>6270.5424727796617</v>
      </c>
      <c r="H90" s="16">
        <v>44196</v>
      </c>
      <c r="I90" s="15">
        <v>250937.51241076677</v>
      </c>
      <c r="J90" s="15">
        <v>2116.8066735012299</v>
      </c>
      <c r="K90" s="15">
        <v>319.94444175703512</v>
      </c>
      <c r="L90" s="15">
        <v>2436.7511152582651</v>
      </c>
      <c r="N90" s="16">
        <v>44196</v>
      </c>
      <c r="O90" s="15">
        <v>151287.90970714603</v>
      </c>
      <c r="P90" s="15">
        <v>694.97656637267642</v>
      </c>
      <c r="Q90" s="15">
        <v>343.34113780156076</v>
      </c>
      <c r="R90" s="15">
        <v>1038.3177041742372</v>
      </c>
      <c r="S90" s="15"/>
      <c r="T90" s="16">
        <v>44196</v>
      </c>
      <c r="U90" s="15">
        <v>2118951.2624545628</v>
      </c>
      <c r="V90" s="15">
        <v>9305.7276276129523</v>
      </c>
      <c r="W90" s="15">
        <v>4929.6938026525559</v>
      </c>
      <c r="X90" s="15">
        <v>14235.421430265509</v>
      </c>
      <c r="Y90" s="16"/>
      <c r="Z90" s="16">
        <v>44196</v>
      </c>
      <c r="AA90" s="15">
        <f t="shared" si="4"/>
        <v>16321567.083235769</v>
      </c>
      <c r="AB90" s="15">
        <f>IPMT($AD$4/12,COUNT(Z$55:Z90),COUNT($Z$55:$Z$331),-$AA$54,$AA$5)</f>
        <v>60000.164154672457</v>
      </c>
      <c r="AC90" s="15">
        <f>PPMT($AD$4/12,COUNT(Z$55:Z90),COUNT($Z$55:$Z$331),-$AA$54,$AA$5)</f>
        <v>42114.049856717596</v>
      </c>
      <c r="AD90" s="15">
        <f t="shared" si="5"/>
        <v>102114.21401139005</v>
      </c>
      <c r="AE90" s="15"/>
      <c r="AF90" s="14">
        <f t="shared" si="6"/>
        <v>44196</v>
      </c>
      <c r="AG90" s="15">
        <f t="shared" si="7"/>
        <v>76314.733455726353</v>
      </c>
      <c r="AH90" s="15">
        <f t="shared" si="8"/>
        <v>49780.513278141378</v>
      </c>
      <c r="AI90" s="15">
        <f t="shared" si="9"/>
        <v>126095.24673386774</v>
      </c>
    </row>
    <row r="91" spans="2:35" x14ac:dyDescent="0.2">
      <c r="B91" s="14">
        <v>44227</v>
      </c>
      <c r="C91" s="15">
        <v>911565.36850405054</v>
      </c>
      <c r="D91" s="15">
        <v>4187.5549650539742</v>
      </c>
      <c r="E91" s="15">
        <v>2082.9875077256875</v>
      </c>
      <c r="F91" s="15">
        <v>6270.5424727796617</v>
      </c>
      <c r="H91" s="16">
        <v>44227</v>
      </c>
      <c r="I91" s="15">
        <v>250614.87248471269</v>
      </c>
      <c r="J91" s="15">
        <v>2114.1111892041872</v>
      </c>
      <c r="K91" s="15">
        <v>322.6399260540781</v>
      </c>
      <c r="L91" s="15">
        <v>2436.7511152582651</v>
      </c>
      <c r="N91" s="16">
        <v>44227</v>
      </c>
      <c r="O91" s="15">
        <v>150942.99492246288</v>
      </c>
      <c r="P91" s="15">
        <v>693.40291949108598</v>
      </c>
      <c r="Q91" s="15">
        <v>344.91478468315125</v>
      </c>
      <c r="R91" s="15">
        <v>1038.3177041742372</v>
      </c>
      <c r="S91" s="15"/>
      <c r="T91" s="16">
        <v>44227</v>
      </c>
      <c r="U91" s="15">
        <v>2114021.5686519104</v>
      </c>
      <c r="V91" s="15">
        <v>9284.0780556629707</v>
      </c>
      <c r="W91" s="15">
        <v>4951.3433746025403</v>
      </c>
      <c r="X91" s="15">
        <v>14235.421430265511</v>
      </c>
      <c r="Y91" s="16"/>
      <c r="Z91" s="16">
        <v>44227</v>
      </c>
      <c r="AA91" s="15">
        <f t="shared" si="4"/>
        <v>16279298.615196243</v>
      </c>
      <c r="AB91" s="15">
        <f>IPMT($AD$4/12,COUNT(Z$55:Z91),COUNT($Z$55:$Z$331),-$AA$54,$AA$5)</f>
        <v>59845.745971864497</v>
      </c>
      <c r="AC91" s="15">
        <f>PPMT($AD$4/12,COUNT(Z$55:Z91),COUNT($Z$55:$Z$331),-$AA$54,$AA$5)</f>
        <v>42268.468039525564</v>
      </c>
      <c r="AD91" s="15">
        <f t="shared" si="5"/>
        <v>102114.21401139005</v>
      </c>
      <c r="AE91" s="15"/>
      <c r="AF91" s="14">
        <f t="shared" si="6"/>
        <v>44227</v>
      </c>
      <c r="AG91" s="15">
        <f t="shared" si="7"/>
        <v>76124.893101276713</v>
      </c>
      <c r="AH91" s="15">
        <f t="shared" si="8"/>
        <v>49970.353632591025</v>
      </c>
      <c r="AI91" s="15">
        <f t="shared" si="9"/>
        <v>126095.24673386774</v>
      </c>
    </row>
    <row r="92" spans="2:35" x14ac:dyDescent="0.2">
      <c r="B92" s="14">
        <v>44255</v>
      </c>
      <c r="C92" s="15">
        <v>909472.83397024777</v>
      </c>
      <c r="D92" s="15">
        <v>4178.0079389768989</v>
      </c>
      <c r="E92" s="15">
        <v>2092.5345338027632</v>
      </c>
      <c r="F92" s="15">
        <v>6270.5424727796617</v>
      </c>
      <c r="H92" s="16">
        <v>44255</v>
      </c>
      <c r="I92" s="15">
        <v>250289.51436530761</v>
      </c>
      <c r="J92" s="15">
        <v>2111.392995853173</v>
      </c>
      <c r="K92" s="15">
        <v>325.35811940509205</v>
      </c>
      <c r="L92" s="15">
        <v>2436.7511152582651</v>
      </c>
      <c r="N92" s="16">
        <v>44255</v>
      </c>
      <c r="O92" s="15">
        <v>150596.49927834992</v>
      </c>
      <c r="P92" s="15">
        <v>691.82206006128831</v>
      </c>
      <c r="Q92" s="15">
        <v>346.49564411294898</v>
      </c>
      <c r="R92" s="15">
        <v>1038.3177041742374</v>
      </c>
      <c r="S92" s="15"/>
      <c r="T92" s="16">
        <v>44255</v>
      </c>
      <c r="U92" s="15">
        <v>2109070.2252773079</v>
      </c>
      <c r="V92" s="15">
        <v>9262.3334060095076</v>
      </c>
      <c r="W92" s="15">
        <v>4973.0880242560015</v>
      </c>
      <c r="X92" s="15">
        <v>14235.421430265509</v>
      </c>
      <c r="Y92" s="16"/>
      <c r="Z92" s="16">
        <v>44255</v>
      </c>
      <c r="AA92" s="15">
        <f t="shared" si="4"/>
        <v>16236875.162773905</v>
      </c>
      <c r="AB92" s="15">
        <f>IPMT($AD$4/12,COUNT(Z$55:Z92),COUNT($Z$55:$Z$331),-$AA$54,$AA$5)</f>
        <v>59690.761589052905</v>
      </c>
      <c r="AC92" s="15">
        <f>PPMT($AD$4/12,COUNT(Z$55:Z92),COUNT($Z$55:$Z$331),-$AA$54,$AA$5)</f>
        <v>42423.452422337155</v>
      </c>
      <c r="AD92" s="15">
        <f t="shared" si="5"/>
        <v>102114.21401139005</v>
      </c>
      <c r="AE92" s="15"/>
      <c r="AF92" s="14">
        <f t="shared" si="6"/>
        <v>44255</v>
      </c>
      <c r="AG92" s="15">
        <f t="shared" si="7"/>
        <v>75934.317989953764</v>
      </c>
      <c r="AH92" s="15">
        <f t="shared" si="8"/>
        <v>50160.928743913959</v>
      </c>
      <c r="AI92" s="15">
        <f t="shared" si="9"/>
        <v>126095.24673386772</v>
      </c>
    </row>
    <row r="93" spans="2:35" x14ac:dyDescent="0.2">
      <c r="B93" s="14">
        <v>44286</v>
      </c>
      <c r="C93" s="15">
        <v>907370.70865316503</v>
      </c>
      <c r="D93" s="15">
        <v>4168.4171556969686</v>
      </c>
      <c r="E93" s="15">
        <v>2102.1253170826931</v>
      </c>
      <c r="F93" s="15">
        <v>6270.5424727796617</v>
      </c>
      <c r="H93" s="16">
        <v>44286</v>
      </c>
      <c r="I93" s="15">
        <v>249961.41515217713</v>
      </c>
      <c r="J93" s="15">
        <v>2108.6519021277886</v>
      </c>
      <c r="K93" s="15">
        <v>328.09921313047653</v>
      </c>
      <c r="L93" s="15">
        <v>2436.7511152582651</v>
      </c>
      <c r="N93" s="16">
        <v>44286</v>
      </c>
      <c r="O93" s="15">
        <v>150248.41552920145</v>
      </c>
      <c r="P93" s="15">
        <v>690.23395502577046</v>
      </c>
      <c r="Q93" s="15">
        <v>348.08374914846672</v>
      </c>
      <c r="R93" s="15">
        <v>1038.3177041742372</v>
      </c>
      <c r="S93" s="15"/>
      <c r="T93" s="16">
        <v>44286</v>
      </c>
      <c r="U93" s="15">
        <v>2104097.1372530521</v>
      </c>
      <c r="V93" s="15">
        <v>9240.4932611029799</v>
      </c>
      <c r="W93" s="15">
        <v>4994.9281691625274</v>
      </c>
      <c r="X93" s="15">
        <v>14235.421430265507</v>
      </c>
      <c r="Y93" s="16"/>
      <c r="Z93" s="16">
        <v>44286</v>
      </c>
      <c r="AA93" s="15">
        <f t="shared" si="4"/>
        <v>16194296.157692686</v>
      </c>
      <c r="AB93" s="15">
        <f>IPMT($AD$4/12,COUNT(Z$55:Z93),COUNT($Z$55:$Z$331),-$AA$54,$AA$5)</f>
        <v>59535.208930171</v>
      </c>
      <c r="AC93" s="15">
        <f>PPMT($AD$4/12,COUNT(Z$55:Z93),COUNT($Z$55:$Z$331),-$AA$54,$AA$5)</f>
        <v>42579.005081219053</v>
      </c>
      <c r="AD93" s="15">
        <f t="shared" si="5"/>
        <v>102114.21401139005</v>
      </c>
      <c r="AE93" s="15"/>
      <c r="AF93" s="14">
        <f t="shared" si="6"/>
        <v>44286</v>
      </c>
      <c r="AG93" s="15">
        <f t="shared" si="7"/>
        <v>75743.005204124507</v>
      </c>
      <c r="AH93" s="15">
        <f t="shared" si="8"/>
        <v>50352.241529743216</v>
      </c>
      <c r="AI93" s="15">
        <f t="shared" si="9"/>
        <v>126095.24673386772</v>
      </c>
    </row>
    <row r="94" spans="2:35" x14ac:dyDescent="0.2">
      <c r="B94" s="14">
        <v>44316</v>
      </c>
      <c r="C94" s="15">
        <v>905258.94859504572</v>
      </c>
      <c r="D94" s="15">
        <v>4158.7824146603398</v>
      </c>
      <c r="E94" s="15">
        <v>2111.7600581193215</v>
      </c>
      <c r="F94" s="15">
        <v>6270.5424727796617</v>
      </c>
      <c r="H94" s="16">
        <v>44316</v>
      </c>
      <c r="I94" s="15">
        <v>249630.55175201464</v>
      </c>
      <c r="J94" s="15">
        <v>2105.8877150957887</v>
      </c>
      <c r="K94" s="15">
        <v>330.86340016247675</v>
      </c>
      <c r="L94" s="15">
        <v>2436.7511152582656</v>
      </c>
      <c r="N94" s="16">
        <v>44316</v>
      </c>
      <c r="O94" s="15">
        <v>149898.73639620273</v>
      </c>
      <c r="P94" s="15">
        <v>688.63857117550674</v>
      </c>
      <c r="Q94" s="15">
        <v>349.67913299873049</v>
      </c>
      <c r="R94" s="15">
        <v>1038.3177041742372</v>
      </c>
      <c r="S94" s="15"/>
      <c r="T94" s="16">
        <v>44316</v>
      </c>
      <c r="U94" s="15">
        <v>2099102.2090838896</v>
      </c>
      <c r="V94" s="15">
        <v>9218.5572015600774</v>
      </c>
      <c r="W94" s="15">
        <v>5016.8642287054327</v>
      </c>
      <c r="X94" s="15">
        <v>14235.421430265509</v>
      </c>
      <c r="Y94" s="16"/>
      <c r="Z94" s="16">
        <v>44316</v>
      </c>
      <c r="AA94" s="15">
        <f t="shared" si="4"/>
        <v>16151561.029592836</v>
      </c>
      <c r="AB94" s="15">
        <f>IPMT($AD$4/12,COUNT(Z$55:Z94),COUNT($Z$55:$Z$331),-$AA$54,$AA$5)</f>
        <v>59379.085911539871</v>
      </c>
      <c r="AC94" s="15">
        <f>PPMT($AD$4/12,COUNT(Z$55:Z94),COUNT($Z$55:$Z$331),-$AA$54,$AA$5)</f>
        <v>42735.128099850197</v>
      </c>
      <c r="AD94" s="15">
        <f t="shared" si="5"/>
        <v>102114.21401139007</v>
      </c>
      <c r="AE94" s="15"/>
      <c r="AF94" s="14">
        <f t="shared" si="6"/>
        <v>44316</v>
      </c>
      <c r="AG94" s="15">
        <f t="shared" si="7"/>
        <v>75550.951814031578</v>
      </c>
      <c r="AH94" s="15">
        <f t="shared" si="8"/>
        <v>50544.29491983616</v>
      </c>
      <c r="AI94" s="15">
        <f t="shared" si="9"/>
        <v>126095.24673386774</v>
      </c>
    </row>
    <row r="95" spans="2:35" x14ac:dyDescent="0.2">
      <c r="B95" s="14">
        <v>44347</v>
      </c>
      <c r="C95" s="15">
        <v>903137.50963665999</v>
      </c>
      <c r="D95" s="15">
        <v>4149.1035143939598</v>
      </c>
      <c r="E95" s="15">
        <v>2121.4389583857019</v>
      </c>
      <c r="F95" s="15">
        <v>6270.5424727796617</v>
      </c>
      <c r="H95" s="16">
        <v>44347</v>
      </c>
      <c r="I95" s="15">
        <v>249296.90087695589</v>
      </c>
      <c r="J95" s="15">
        <v>2103.100240199502</v>
      </c>
      <c r="K95" s="15">
        <v>333.65087505876346</v>
      </c>
      <c r="L95" s="15">
        <v>2436.7511152582656</v>
      </c>
      <c r="N95" s="16">
        <v>44347</v>
      </c>
      <c r="O95" s="15">
        <v>149547.45456717775</v>
      </c>
      <c r="P95" s="15">
        <v>687.03587514926255</v>
      </c>
      <c r="Q95" s="15">
        <v>351.28182902497474</v>
      </c>
      <c r="R95" s="15">
        <v>1038.3177041742374</v>
      </c>
      <c r="S95" s="15"/>
      <c r="T95" s="16">
        <v>44347</v>
      </c>
      <c r="U95" s="15">
        <v>2094085.3448551842</v>
      </c>
      <c r="V95" s="15">
        <v>9196.5248061556795</v>
      </c>
      <c r="W95" s="15">
        <v>5038.8966241098296</v>
      </c>
      <c r="X95" s="15">
        <v>14235.421430265509</v>
      </c>
      <c r="Y95" s="16"/>
      <c r="Z95" s="16">
        <v>44347</v>
      </c>
      <c r="AA95" s="15">
        <f t="shared" si="4"/>
        <v>16108669.206023287</v>
      </c>
      <c r="AB95" s="15">
        <f>IPMT($AD$4/12,COUNT(Z$55:Z95),COUNT($Z$55:$Z$331),-$AA$54,$AA$5)</f>
        <v>59222.390441840413</v>
      </c>
      <c r="AC95" s="15">
        <f>PPMT($AD$4/12,COUNT(Z$55:Z95),COUNT($Z$55:$Z$331),-$AA$54,$AA$5)</f>
        <v>42891.823569549648</v>
      </c>
      <c r="AD95" s="15">
        <f t="shared" si="5"/>
        <v>102114.21401139005</v>
      </c>
      <c r="AE95" s="15"/>
      <c r="AF95" s="14">
        <f t="shared" si="6"/>
        <v>44347</v>
      </c>
      <c r="AG95" s="15">
        <f t="shared" si="7"/>
        <v>75358.154877738823</v>
      </c>
      <c r="AH95" s="15">
        <f t="shared" si="8"/>
        <v>50737.091856128915</v>
      </c>
      <c r="AI95" s="15">
        <f t="shared" si="9"/>
        <v>126095.24673386774</v>
      </c>
    </row>
    <row r="96" spans="2:35" x14ac:dyDescent="0.2">
      <c r="B96" s="14">
        <v>44377</v>
      </c>
      <c r="C96" s="15">
        <v>901006.3474163817</v>
      </c>
      <c r="D96" s="15">
        <v>4139.3802525013589</v>
      </c>
      <c r="E96" s="15">
        <v>2131.1622202783028</v>
      </c>
      <c r="F96" s="15">
        <v>6270.5424727796617</v>
      </c>
      <c r="H96" s="16">
        <v>44377</v>
      </c>
      <c r="I96" s="15">
        <v>248960.43904293975</v>
      </c>
      <c r="J96" s="15">
        <v>2100.2892812421387</v>
      </c>
      <c r="K96" s="15">
        <v>336.4618340161266</v>
      </c>
      <c r="L96" s="15">
        <v>2436.7511152582651</v>
      </c>
      <c r="N96" s="16">
        <v>44377</v>
      </c>
      <c r="O96" s="15">
        <v>149194.56269643642</v>
      </c>
      <c r="P96" s="15">
        <v>685.42583343289812</v>
      </c>
      <c r="Q96" s="15">
        <v>352.89187074133923</v>
      </c>
      <c r="R96" s="15">
        <v>1038.3177041742374</v>
      </c>
      <c r="S96" s="15"/>
      <c r="T96" s="16">
        <v>44377</v>
      </c>
      <c r="U96" s="15">
        <v>2089046.4482310743</v>
      </c>
      <c r="V96" s="15">
        <v>9174.3956518147952</v>
      </c>
      <c r="W96" s="15">
        <v>5061.025778450713</v>
      </c>
      <c r="X96" s="15">
        <v>14235.421430265509</v>
      </c>
      <c r="Y96" s="16"/>
      <c r="Z96" s="16">
        <v>44377</v>
      </c>
      <c r="AA96" s="15">
        <f t="shared" si="4"/>
        <v>16065620.112433983</v>
      </c>
      <c r="AB96" s="15">
        <f>IPMT($AD$4/12,COUNT(Z$55:Z96),COUNT($Z$55:$Z$331),-$AA$54,$AA$5)</f>
        <v>59065.120422085398</v>
      </c>
      <c r="AC96" s="15">
        <f>PPMT($AD$4/12,COUNT(Z$55:Z96),COUNT($Z$55:$Z$331),-$AA$54,$AA$5)</f>
        <v>43049.093589304663</v>
      </c>
      <c r="AD96" s="15">
        <f t="shared" si="5"/>
        <v>102114.21401139005</v>
      </c>
      <c r="AE96" s="15"/>
      <c r="AF96" s="14">
        <f t="shared" si="6"/>
        <v>44377</v>
      </c>
      <c r="AG96" s="15">
        <f t="shared" si="7"/>
        <v>75164.611441076588</v>
      </c>
      <c r="AH96" s="15">
        <f t="shared" si="8"/>
        <v>50930.635292791143</v>
      </c>
      <c r="AI96" s="15">
        <f t="shared" si="9"/>
        <v>126095.24673386774</v>
      </c>
    </row>
    <row r="97" spans="2:35" x14ac:dyDescent="0.2">
      <c r="B97" s="14">
        <v>44408</v>
      </c>
      <c r="C97" s="15">
        <v>898865.41736926045</v>
      </c>
      <c r="D97" s="15">
        <v>4129.6124256584171</v>
      </c>
      <c r="E97" s="15">
        <v>2140.930047121245</v>
      </c>
      <c r="F97" s="15">
        <v>6270.5424727796617</v>
      </c>
      <c r="H97" s="16">
        <v>44408</v>
      </c>
      <c r="I97" s="15">
        <v>248621.14256805545</v>
      </c>
      <c r="J97" s="15">
        <v>2097.4546403739796</v>
      </c>
      <c r="K97" s="15">
        <v>339.29647488428543</v>
      </c>
      <c r="L97" s="15">
        <v>2436.7511152582651</v>
      </c>
      <c r="N97" s="16">
        <v>44408</v>
      </c>
      <c r="O97" s="15">
        <v>148840.05340462085</v>
      </c>
      <c r="P97" s="15">
        <v>683.80841235866706</v>
      </c>
      <c r="Q97" s="15">
        <v>354.50929181557035</v>
      </c>
      <c r="R97" s="15">
        <v>1038.3177041742374</v>
      </c>
      <c r="S97" s="15"/>
      <c r="T97" s="16">
        <v>44408</v>
      </c>
      <c r="U97" s="15">
        <v>2083985.4224526235</v>
      </c>
      <c r="V97" s="15">
        <v>9152.1693136044341</v>
      </c>
      <c r="W97" s="15">
        <v>5083.252116661075</v>
      </c>
      <c r="X97" s="15">
        <v>14235.421430265509</v>
      </c>
      <c r="Y97" s="16"/>
      <c r="Z97" s="16">
        <v>44408</v>
      </c>
      <c r="AA97" s="15">
        <f t="shared" si="4"/>
        <v>16022413.172168184</v>
      </c>
      <c r="AB97" s="15">
        <f>IPMT($AD$4/12,COUNT(Z$55:Z97),COUNT($Z$55:$Z$331),-$AA$54,$AA$5)</f>
        <v>58907.273745591279</v>
      </c>
      <c r="AC97" s="15">
        <f>PPMT($AD$4/12,COUNT(Z$55:Z97),COUNT($Z$55:$Z$331),-$AA$54,$AA$5)</f>
        <v>43206.940265798774</v>
      </c>
      <c r="AD97" s="15">
        <f t="shared" si="5"/>
        <v>102114.21401139005</v>
      </c>
      <c r="AE97" s="15"/>
      <c r="AF97" s="14">
        <f t="shared" si="6"/>
        <v>44408</v>
      </c>
      <c r="AG97" s="15">
        <f t="shared" si="7"/>
        <v>74970.318537586776</v>
      </c>
      <c r="AH97" s="15">
        <f t="shared" si="8"/>
        <v>51124.928196280947</v>
      </c>
      <c r="AI97" s="15">
        <f t="shared" si="9"/>
        <v>126095.24673386772</v>
      </c>
    </row>
    <row r="98" spans="2:35" x14ac:dyDescent="0.2">
      <c r="B98" s="14">
        <v>44439</v>
      </c>
      <c r="C98" s="15">
        <v>896714.67472608993</v>
      </c>
      <c r="D98" s="15">
        <v>4119.79982960911</v>
      </c>
      <c r="E98" s="15">
        <v>2150.7426431705512</v>
      </c>
      <c r="F98" s="15">
        <v>6270.5424727796617</v>
      </c>
      <c r="H98" s="16">
        <v>44439</v>
      </c>
      <c r="I98" s="15">
        <v>248278.98757087564</v>
      </c>
      <c r="J98" s="15">
        <v>2094.596118078452</v>
      </c>
      <c r="K98" s="15">
        <v>342.15499717981305</v>
      </c>
      <c r="L98" s="15">
        <v>2436.7511152582651</v>
      </c>
      <c r="N98" s="16">
        <v>44439</v>
      </c>
      <c r="O98" s="15">
        <v>148483.91927855113</v>
      </c>
      <c r="P98" s="15">
        <v>682.18357810451221</v>
      </c>
      <c r="Q98" s="15">
        <v>356.13412606972503</v>
      </c>
      <c r="R98" s="15">
        <v>1038.3177041742372</v>
      </c>
      <c r="S98" s="15"/>
      <c r="T98" s="16">
        <v>44439</v>
      </c>
      <c r="U98" s="15">
        <v>2078902.1703359624</v>
      </c>
      <c r="V98" s="15">
        <v>9129.84536472543</v>
      </c>
      <c r="W98" s="15">
        <v>5105.5760655400782</v>
      </c>
      <c r="X98" s="15">
        <v>14235.421430265509</v>
      </c>
      <c r="Y98" s="16"/>
      <c r="Z98" s="16">
        <v>44439</v>
      </c>
      <c r="AA98" s="15">
        <f t="shared" si="4"/>
        <v>15979047.806454744</v>
      </c>
      <c r="AB98" s="15">
        <f>IPMT($AD$4/12,COUNT(Z$55:Z98),COUNT($Z$55:$Z$331),-$AA$54,$AA$5)</f>
        <v>58748.848297950019</v>
      </c>
      <c r="AC98" s="15">
        <f>PPMT($AD$4/12,COUNT(Z$55:Z98),COUNT($Z$55:$Z$331),-$AA$54,$AA$5)</f>
        <v>43365.365713440042</v>
      </c>
      <c r="AD98" s="15">
        <f t="shared" si="5"/>
        <v>102114.21401139005</v>
      </c>
      <c r="AE98" s="15"/>
      <c r="AF98" s="14">
        <f t="shared" si="6"/>
        <v>44439</v>
      </c>
      <c r="AG98" s="15">
        <f t="shared" si="7"/>
        <v>74775.273188467516</v>
      </c>
      <c r="AH98" s="15">
        <f t="shared" si="8"/>
        <v>51319.973545400208</v>
      </c>
      <c r="AI98" s="15">
        <f t="shared" si="9"/>
        <v>126095.24673386772</v>
      </c>
    </row>
    <row r="99" spans="2:35" x14ac:dyDescent="0.2">
      <c r="B99" s="14">
        <v>44469</v>
      </c>
      <c r="C99" s="15">
        <v>894554.07451247156</v>
      </c>
      <c r="D99" s="15">
        <v>4109.9422591612456</v>
      </c>
      <c r="E99" s="15">
        <v>2160.6002136184156</v>
      </c>
      <c r="F99" s="15">
        <v>6270.5424727796617</v>
      </c>
      <c r="H99" s="16">
        <v>44469</v>
      </c>
      <c r="I99" s="15">
        <v>247933.94996877547</v>
      </c>
      <c r="J99" s="15">
        <v>2091.7135131580849</v>
      </c>
      <c r="K99" s="15">
        <v>345.0376021001801</v>
      </c>
      <c r="L99" s="15">
        <v>2436.7511152582651</v>
      </c>
      <c r="N99" s="16">
        <v>44469</v>
      </c>
      <c r="O99" s="15">
        <v>148126.15287107026</v>
      </c>
      <c r="P99" s="15">
        <v>680.55129669335929</v>
      </c>
      <c r="Q99" s="15">
        <v>357.76640748087794</v>
      </c>
      <c r="R99" s="15">
        <v>1038.3177041742372</v>
      </c>
      <c r="S99" s="15"/>
      <c r="T99" s="16">
        <v>44469</v>
      </c>
      <c r="U99" s="15">
        <v>2073796.5942704224</v>
      </c>
      <c r="V99" s="15">
        <v>9107.4233765042682</v>
      </c>
      <c r="W99" s="15">
        <v>5127.9980537612428</v>
      </c>
      <c r="X99" s="15">
        <v>14235.421430265511</v>
      </c>
      <c r="Y99" s="16"/>
      <c r="Z99" s="16">
        <v>44469</v>
      </c>
      <c r="AA99" s="15">
        <f t="shared" si="4"/>
        <v>15935523.434400355</v>
      </c>
      <c r="AB99" s="15">
        <f>IPMT($AD$4/12,COUNT(Z$55:Z99),COUNT($Z$55:$Z$331),-$AA$54,$AA$5)</f>
        <v>58589.841957000739</v>
      </c>
      <c r="AC99" s="15">
        <f>PPMT($AD$4/12,COUNT(Z$55:Z99),COUNT($Z$55:$Z$331),-$AA$54,$AA$5)</f>
        <v>43524.372054389321</v>
      </c>
      <c r="AD99" s="15">
        <f t="shared" si="5"/>
        <v>102114.21401139005</v>
      </c>
      <c r="AE99" s="15"/>
      <c r="AF99" s="14">
        <f t="shared" si="6"/>
        <v>44469</v>
      </c>
      <c r="AG99" s="15">
        <f t="shared" si="7"/>
        <v>74579.472402517698</v>
      </c>
      <c r="AH99" s="15">
        <f t="shared" si="8"/>
        <v>51515.77433135004</v>
      </c>
      <c r="AI99" s="15">
        <f t="shared" si="9"/>
        <v>126095.24673386774</v>
      </c>
    </row>
    <row r="100" spans="2:35" x14ac:dyDescent="0.2">
      <c r="B100" s="14">
        <v>44500</v>
      </c>
      <c r="C100" s="15">
        <v>892383.57154787402</v>
      </c>
      <c r="D100" s="15">
        <v>4100.0395081821607</v>
      </c>
      <c r="E100" s="15">
        <v>2170.5029645975005</v>
      </c>
      <c r="F100" s="15">
        <v>6270.5424727796617</v>
      </c>
      <c r="H100" s="16">
        <v>44500</v>
      </c>
      <c r="I100" s="15">
        <v>247586.00547623757</v>
      </c>
      <c r="J100" s="15">
        <v>2088.806622720349</v>
      </c>
      <c r="K100" s="15">
        <v>347.9444925379164</v>
      </c>
      <c r="L100" s="15">
        <v>2436.7511152582656</v>
      </c>
      <c r="N100" s="16">
        <v>44500</v>
      </c>
      <c r="O100" s="15">
        <v>147766.74670088841</v>
      </c>
      <c r="P100" s="15">
        <v>678.91153399240534</v>
      </c>
      <c r="Q100" s="15">
        <v>359.40617018183201</v>
      </c>
      <c r="R100" s="15">
        <v>1038.3177041742374</v>
      </c>
      <c r="S100" s="15"/>
      <c r="T100" s="16">
        <v>44500</v>
      </c>
      <c r="U100" s="15">
        <v>2068668.5962166612</v>
      </c>
      <c r="V100" s="15">
        <v>9084.9029183848324</v>
      </c>
      <c r="W100" s="15">
        <v>5150.5185118806767</v>
      </c>
      <c r="X100" s="15">
        <v>14235.421430265509</v>
      </c>
      <c r="Y100" s="16"/>
      <c r="Z100" s="16">
        <v>44500</v>
      </c>
      <c r="AA100" s="15">
        <f t="shared" si="4"/>
        <v>15891839.472981766</v>
      </c>
      <c r="AB100" s="15">
        <f>IPMT($AD$4/12,COUNT(Z$55:Z100),COUNT($Z$55:$Z$331),-$AA$54,$AA$5)</f>
        <v>58430.25259280132</v>
      </c>
      <c r="AC100" s="15">
        <f>PPMT($AD$4/12,COUNT(Z$55:Z100),COUNT($Z$55:$Z$331),-$AA$54,$AA$5)</f>
        <v>43683.961418588748</v>
      </c>
      <c r="AD100" s="15">
        <f t="shared" si="5"/>
        <v>102114.21401139007</v>
      </c>
      <c r="AE100" s="15"/>
      <c r="AF100" s="14">
        <f t="shared" si="6"/>
        <v>44500</v>
      </c>
      <c r="AG100" s="15">
        <f t="shared" si="7"/>
        <v>74382.913176081071</v>
      </c>
      <c r="AH100" s="15">
        <f t="shared" si="8"/>
        <v>51712.333557786675</v>
      </c>
      <c r="AI100" s="15">
        <f t="shared" si="9"/>
        <v>126095.24673386774</v>
      </c>
    </row>
    <row r="101" spans="2:35" x14ac:dyDescent="0.2">
      <c r="B101" s="14">
        <v>44530</v>
      </c>
      <c r="C101" s="15">
        <v>890203.12044468883</v>
      </c>
      <c r="D101" s="15">
        <v>4090.0913695944228</v>
      </c>
      <c r="E101" s="15">
        <v>2180.4511031852389</v>
      </c>
      <c r="F101" s="15">
        <v>6270.5424727796617</v>
      </c>
      <c r="H101" s="16">
        <v>44530</v>
      </c>
      <c r="I101" s="15">
        <v>247235.12960314268</v>
      </c>
      <c r="J101" s="15">
        <v>2085.8752421633744</v>
      </c>
      <c r="K101" s="15">
        <v>350.87587309489049</v>
      </c>
      <c r="L101" s="15">
        <v>2436.7511152582647</v>
      </c>
      <c r="N101" s="16">
        <v>44530</v>
      </c>
      <c r="O101" s="15">
        <v>147405.69325242657</v>
      </c>
      <c r="P101" s="15">
        <v>677.2642557124052</v>
      </c>
      <c r="Q101" s="15">
        <v>361.05344846183203</v>
      </c>
      <c r="R101" s="15">
        <v>1038.3177041742372</v>
      </c>
      <c r="S101" s="15"/>
      <c r="T101" s="16">
        <v>44530</v>
      </c>
      <c r="U101" s="15">
        <v>2063518.0777047805</v>
      </c>
      <c r="V101" s="15">
        <v>9062.2835579201565</v>
      </c>
      <c r="W101" s="15">
        <v>5173.1378723453536</v>
      </c>
      <c r="X101" s="15">
        <v>14235.421430265509</v>
      </c>
      <c r="Y101" s="16"/>
      <c r="Z101" s="16">
        <v>44530</v>
      </c>
      <c r="AA101" s="15">
        <f t="shared" si="4"/>
        <v>15847995.337037975</v>
      </c>
      <c r="AB101" s="15">
        <f>IPMT($AD$4/12,COUNT(Z$55:Z101),COUNT($Z$55:$Z$331),-$AA$54,$AA$5)</f>
        <v>58270.078067599818</v>
      </c>
      <c r="AC101" s="15">
        <f>PPMT($AD$4/12,COUNT(Z$55:Z101),COUNT($Z$55:$Z$331),-$AA$54,$AA$5)</f>
        <v>43844.135943790243</v>
      </c>
      <c r="AD101" s="15">
        <f t="shared" si="5"/>
        <v>102114.21401139005</v>
      </c>
      <c r="AE101" s="15"/>
      <c r="AF101" s="14">
        <f t="shared" si="6"/>
        <v>44530</v>
      </c>
      <c r="AG101" s="15">
        <f t="shared" si="7"/>
        <v>74185.592492990181</v>
      </c>
      <c r="AH101" s="15">
        <f t="shared" si="8"/>
        <v>51909.654240877557</v>
      </c>
      <c r="AI101" s="15">
        <f t="shared" si="9"/>
        <v>126095.24673386774</v>
      </c>
    </row>
    <row r="102" spans="2:35" x14ac:dyDescent="0.2">
      <c r="B102" s="14">
        <v>44561</v>
      </c>
      <c r="C102" s="15">
        <v>888012.67560728069</v>
      </c>
      <c r="D102" s="15">
        <v>4080.09763537149</v>
      </c>
      <c r="E102" s="15">
        <v>2190.4448374081717</v>
      </c>
      <c r="F102" s="15">
        <v>6270.5424727796617</v>
      </c>
      <c r="H102" s="16">
        <v>44561</v>
      </c>
      <c r="I102" s="15">
        <v>246881.29765304597</v>
      </c>
      <c r="J102" s="15">
        <v>2082.9191651615533</v>
      </c>
      <c r="K102" s="15">
        <v>353.83195009671175</v>
      </c>
      <c r="L102" s="15">
        <v>2436.7511152582651</v>
      </c>
      <c r="N102" s="16">
        <v>44561</v>
      </c>
      <c r="O102" s="15">
        <v>147042.98497565929</v>
      </c>
      <c r="P102" s="15">
        <v>675.60942740695509</v>
      </c>
      <c r="Q102" s="15">
        <v>362.70827676728214</v>
      </c>
      <c r="R102" s="15">
        <v>1038.3177041742372</v>
      </c>
      <c r="S102" s="15"/>
      <c r="T102" s="16">
        <v>44561</v>
      </c>
      <c r="U102" s="15">
        <v>2058344.9398324352</v>
      </c>
      <c r="V102" s="15">
        <v>9039.5648607641069</v>
      </c>
      <c r="W102" s="15">
        <v>5195.8565695014031</v>
      </c>
      <c r="X102" s="15">
        <v>14235.421430265509</v>
      </c>
      <c r="Y102" s="16"/>
      <c r="Z102" s="16">
        <v>44561</v>
      </c>
      <c r="AA102" s="15">
        <f t="shared" si="4"/>
        <v>15803990.43926239</v>
      </c>
      <c r="AB102" s="15">
        <f>IPMT($AD$4/12,COUNT(Z$55:Z102),COUNT($Z$55:$Z$331),-$AA$54,$AA$5)</f>
        <v>58109.31623580592</v>
      </c>
      <c r="AC102" s="15">
        <f>PPMT($AD$4/12,COUNT(Z$55:Z102),COUNT($Z$55:$Z$331),-$AA$54,$AA$5)</f>
        <v>44004.897775584133</v>
      </c>
      <c r="AD102" s="15">
        <f t="shared" si="5"/>
        <v>102114.21401139005</v>
      </c>
      <c r="AE102" s="15"/>
      <c r="AF102" s="14">
        <f t="shared" si="6"/>
        <v>44561</v>
      </c>
      <c r="AG102" s="15">
        <f t="shared" si="7"/>
        <v>73987.507324510021</v>
      </c>
      <c r="AH102" s="15">
        <f t="shared" si="8"/>
        <v>52107.739409357702</v>
      </c>
      <c r="AI102" s="15">
        <f t="shared" si="9"/>
        <v>126095.24673386772</v>
      </c>
    </row>
    <row r="103" spans="2:35" x14ac:dyDescent="0.2">
      <c r="B103" s="14">
        <v>44592</v>
      </c>
      <c r="C103" s="15">
        <v>885812.19123103435</v>
      </c>
      <c r="D103" s="15">
        <v>4070.0580965333697</v>
      </c>
      <c r="E103" s="15">
        <v>2200.484376246292</v>
      </c>
      <c r="F103" s="15">
        <v>6270.5424727796617</v>
      </c>
      <c r="H103" s="16">
        <v>44592</v>
      </c>
      <c r="I103" s="15">
        <v>246524.48472143873</v>
      </c>
      <c r="J103" s="15">
        <v>2079.9381836510133</v>
      </c>
      <c r="K103" s="15">
        <v>356.8129316072517</v>
      </c>
      <c r="L103" s="15">
        <v>2436.7511152582651</v>
      </c>
      <c r="N103" s="16">
        <v>44592</v>
      </c>
      <c r="O103" s="15">
        <v>146678.61428595684</v>
      </c>
      <c r="P103" s="15">
        <v>673.94701447177192</v>
      </c>
      <c r="Q103" s="15">
        <v>364.37068970246543</v>
      </c>
      <c r="R103" s="15">
        <v>1038.3177041742374</v>
      </c>
      <c r="S103" s="15"/>
      <c r="T103" s="16">
        <v>44592</v>
      </c>
      <c r="U103" s="15">
        <v>2053149.0832629339</v>
      </c>
      <c r="V103" s="15">
        <v>9016.7463906630455</v>
      </c>
      <c r="W103" s="15">
        <v>5218.6750396024618</v>
      </c>
      <c r="X103" s="15">
        <v>14235.421430265507</v>
      </c>
      <c r="Y103" s="16"/>
      <c r="Z103" s="16">
        <v>44592</v>
      </c>
      <c r="AA103" s="15">
        <f t="shared" si="4"/>
        <v>15759824.190194963</v>
      </c>
      <c r="AB103" s="15">
        <f>IPMT($AD$4/12,COUNT(Z$55:Z103),COUNT($Z$55:$Z$331),-$AA$54,$AA$5)</f>
        <v>57947.964943962121</v>
      </c>
      <c r="AC103" s="15">
        <f>PPMT($AD$4/12,COUNT(Z$55:Z103),COUNT($Z$55:$Z$331),-$AA$54,$AA$5)</f>
        <v>44166.249067427947</v>
      </c>
      <c r="AD103" s="15">
        <f t="shared" si="5"/>
        <v>102114.21401139007</v>
      </c>
      <c r="AE103" s="15"/>
      <c r="AF103" s="14">
        <f t="shared" si="6"/>
        <v>44592</v>
      </c>
      <c r="AG103" s="15">
        <f t="shared" si="7"/>
        <v>73788.654629281315</v>
      </c>
      <c r="AH103" s="15">
        <f t="shared" si="8"/>
        <v>52306.592104586416</v>
      </c>
      <c r="AI103" s="15">
        <f t="shared" si="9"/>
        <v>126095.24673386774</v>
      </c>
    </row>
    <row r="104" spans="2:35" x14ac:dyDescent="0.2">
      <c r="B104" s="14">
        <v>44620</v>
      </c>
      <c r="C104" s="15">
        <v>883601.62130139698</v>
      </c>
      <c r="D104" s="15">
        <v>4059.9725431422407</v>
      </c>
      <c r="E104" s="15">
        <v>2210.569929637421</v>
      </c>
      <c r="F104" s="15">
        <v>6270.5424727796617</v>
      </c>
      <c r="H104" s="16">
        <v>44620</v>
      </c>
      <c r="I104" s="15">
        <v>246164.66569399543</v>
      </c>
      <c r="J104" s="15">
        <v>2076.9320878149761</v>
      </c>
      <c r="K104" s="15">
        <v>359.81902744328931</v>
      </c>
      <c r="L104" s="15">
        <v>2436.7511152582656</v>
      </c>
      <c r="N104" s="16">
        <v>44620</v>
      </c>
      <c r="O104" s="15">
        <v>146312.57356392656</v>
      </c>
      <c r="P104" s="15">
        <v>672.27698214396878</v>
      </c>
      <c r="Q104" s="15">
        <v>366.04072203026846</v>
      </c>
      <c r="R104" s="15">
        <v>1038.3177041742372</v>
      </c>
      <c r="S104" s="15"/>
      <c r="T104" s="16">
        <v>44620</v>
      </c>
      <c r="U104" s="15">
        <v>2047930.4082233314</v>
      </c>
      <c r="V104" s="15">
        <v>8993.8277094474579</v>
      </c>
      <c r="W104" s="15">
        <v>5241.5937208180503</v>
      </c>
      <c r="X104" s="15">
        <v>14235.421430265509</v>
      </c>
      <c r="Y104" s="16"/>
      <c r="Z104" s="16">
        <v>44620</v>
      </c>
      <c r="AA104" s="15">
        <f t="shared" si="4"/>
        <v>15715495.998214288</v>
      </c>
      <c r="AB104" s="15">
        <f>IPMT($AD$4/12,COUNT(Z$55:Z104),COUNT($Z$55:$Z$331),-$AA$54,$AA$5)</f>
        <v>57786.022030714877</v>
      </c>
      <c r="AC104" s="15">
        <f>PPMT($AD$4/12,COUNT(Z$55:Z104),COUNT($Z$55:$Z$331),-$AA$54,$AA$5)</f>
        <v>44328.191980675183</v>
      </c>
      <c r="AD104" s="15">
        <f t="shared" si="5"/>
        <v>102114.21401139005</v>
      </c>
      <c r="AE104" s="15"/>
      <c r="AF104" s="14">
        <f t="shared" si="6"/>
        <v>44620</v>
      </c>
      <c r="AG104" s="15">
        <f t="shared" si="7"/>
        <v>73589.031353263519</v>
      </c>
      <c r="AH104" s="15">
        <f t="shared" si="8"/>
        <v>52506.215380604212</v>
      </c>
      <c r="AI104" s="15">
        <f t="shared" si="9"/>
        <v>126095.24673386774</v>
      </c>
    </row>
    <row r="105" spans="2:35" x14ac:dyDescent="0.2">
      <c r="B105" s="14">
        <v>44651</v>
      </c>
      <c r="C105" s="15">
        <v>881380.91959291534</v>
      </c>
      <c r="D105" s="15">
        <v>4049.8407642980692</v>
      </c>
      <c r="E105" s="15">
        <v>2220.7017084815925</v>
      </c>
      <c r="F105" s="15">
        <v>6270.5424727796617</v>
      </c>
      <c r="H105" s="16">
        <v>44651</v>
      </c>
      <c r="I105" s="15">
        <v>245801.81524480614</v>
      </c>
      <c r="J105" s="15">
        <v>2073.9006660689865</v>
      </c>
      <c r="K105" s="15">
        <v>362.85044918927855</v>
      </c>
      <c r="L105" s="15">
        <v>2436.7511152582651</v>
      </c>
      <c r="N105" s="16">
        <v>44651</v>
      </c>
      <c r="O105" s="15">
        <v>145944.85515525367</v>
      </c>
      <c r="P105" s="15">
        <v>670.59929550133006</v>
      </c>
      <c r="Q105" s="15">
        <v>367.71840867290712</v>
      </c>
      <c r="R105" s="15">
        <v>1038.3177041742372</v>
      </c>
      <c r="S105" s="15"/>
      <c r="T105" s="16">
        <v>44651</v>
      </c>
      <c r="U105" s="15">
        <v>2042688.8145025135</v>
      </c>
      <c r="V105" s="15">
        <v>8970.8083770235335</v>
      </c>
      <c r="W105" s="15">
        <v>5264.6130532419766</v>
      </c>
      <c r="X105" s="15">
        <v>14235.421430265509</v>
      </c>
      <c r="Y105" s="16"/>
      <c r="Z105" s="16">
        <v>44651</v>
      </c>
      <c r="AA105" s="15">
        <f t="shared" si="4"/>
        <v>15671005.269529684</v>
      </c>
      <c r="AB105" s="15">
        <f>IPMT($AD$4/12,COUNT(Z$55:Z105),COUNT($Z$55:$Z$331),-$AA$54,$AA$5)</f>
        <v>57623.48532678574</v>
      </c>
      <c r="AC105" s="15">
        <f>PPMT($AD$4/12,COUNT(Z$55:Z105),COUNT($Z$55:$Z$331),-$AA$54,$AA$5)</f>
        <v>44490.728684604328</v>
      </c>
      <c r="AD105" s="15">
        <f t="shared" si="5"/>
        <v>102114.21401139007</v>
      </c>
      <c r="AE105" s="15"/>
      <c r="AF105" s="14">
        <f t="shared" si="6"/>
        <v>44651</v>
      </c>
      <c r="AG105" s="15">
        <f t="shared" si="7"/>
        <v>73388.634429677651</v>
      </c>
      <c r="AH105" s="15">
        <f t="shared" si="8"/>
        <v>52706.612304190086</v>
      </c>
      <c r="AI105" s="15">
        <f t="shared" si="9"/>
        <v>126095.24673386774</v>
      </c>
    </row>
    <row r="106" spans="2:35" x14ac:dyDescent="0.2">
      <c r="B106" s="14">
        <v>44681</v>
      </c>
      <c r="C106" s="15">
        <v>879150.03966826992</v>
      </c>
      <c r="D106" s="15">
        <v>4039.6625481341948</v>
      </c>
      <c r="E106" s="15">
        <v>2230.8799246454664</v>
      </c>
      <c r="F106" s="15">
        <v>6270.5424727796617</v>
      </c>
      <c r="H106" s="16">
        <v>44681</v>
      </c>
      <c r="I106" s="15">
        <v>245435.90783459391</v>
      </c>
      <c r="J106" s="15">
        <v>2070.8437050460243</v>
      </c>
      <c r="K106" s="15">
        <v>365.90741021224073</v>
      </c>
      <c r="L106" s="15">
        <v>2436.7511152582651</v>
      </c>
      <c r="N106" s="16">
        <v>44681</v>
      </c>
      <c r="O106" s="15">
        <v>145575.45137054101</v>
      </c>
      <c r="P106" s="15">
        <v>668.91391946157921</v>
      </c>
      <c r="Q106" s="15">
        <v>369.40378471265797</v>
      </c>
      <c r="R106" s="15">
        <v>1038.3177041742372</v>
      </c>
      <c r="S106" s="15"/>
      <c r="T106" s="16">
        <v>44681</v>
      </c>
      <c r="U106" s="15">
        <v>2037424.2014492715</v>
      </c>
      <c r="V106" s="15">
        <v>8947.6879513647127</v>
      </c>
      <c r="W106" s="15">
        <v>5287.7334789007982</v>
      </c>
      <c r="X106" s="15">
        <v>14235.421430265511</v>
      </c>
      <c r="Y106" s="16"/>
      <c r="Z106" s="16">
        <v>44681</v>
      </c>
      <c r="AA106" s="15">
        <f t="shared" si="4"/>
        <v>15626351.408173235</v>
      </c>
      <c r="AB106" s="15">
        <f>IPMT($AD$4/12,COUNT(Z$55:Z106),COUNT($Z$55:$Z$331),-$AA$54,$AA$5)</f>
        <v>57460.352654942195</v>
      </c>
      <c r="AC106" s="15">
        <f>PPMT($AD$4/12,COUNT(Z$55:Z106),COUNT($Z$55:$Z$331),-$AA$54,$AA$5)</f>
        <v>44653.861356447866</v>
      </c>
      <c r="AD106" s="15">
        <f t="shared" si="5"/>
        <v>102114.21401139005</v>
      </c>
      <c r="AE106" s="15"/>
      <c r="AF106" s="14">
        <f t="shared" si="6"/>
        <v>44681</v>
      </c>
      <c r="AG106" s="15">
        <f t="shared" si="7"/>
        <v>73187.460778948705</v>
      </c>
      <c r="AH106" s="15">
        <f t="shared" si="8"/>
        <v>52907.785954919033</v>
      </c>
      <c r="AI106" s="15">
        <f t="shared" si="9"/>
        <v>126095.24673386774</v>
      </c>
    </row>
    <row r="107" spans="2:35" x14ac:dyDescent="0.2">
      <c r="B107" s="14">
        <v>44712</v>
      </c>
      <c r="C107" s="15">
        <v>876908.9348773032</v>
      </c>
      <c r="D107" s="15">
        <v>4029.437681812904</v>
      </c>
      <c r="E107" s="15">
        <v>2241.1047909667582</v>
      </c>
      <c r="F107" s="15">
        <v>6270.5424727796617</v>
      </c>
      <c r="H107" s="16">
        <v>44712</v>
      </c>
      <c r="I107" s="15">
        <v>245066.91770891711</v>
      </c>
      <c r="J107" s="15">
        <v>2067.7609895814821</v>
      </c>
      <c r="K107" s="15">
        <v>368.99012567678301</v>
      </c>
      <c r="L107" s="15">
        <v>2436.7511152582651</v>
      </c>
      <c r="N107" s="16">
        <v>44712</v>
      </c>
      <c r="O107" s="15">
        <v>145204.35448514842</v>
      </c>
      <c r="P107" s="15">
        <v>667.22081878164647</v>
      </c>
      <c r="Q107" s="15">
        <v>371.09688539259099</v>
      </c>
      <c r="R107" s="15">
        <v>1038.3177041742374</v>
      </c>
      <c r="S107" s="15"/>
      <c r="T107" s="16">
        <v>44712</v>
      </c>
      <c r="U107" s="15">
        <v>2032136.4679703708</v>
      </c>
      <c r="V107" s="15">
        <v>8924.4659885032033</v>
      </c>
      <c r="W107" s="15">
        <v>5310.955441762304</v>
      </c>
      <c r="X107" s="15">
        <v>14235.421430265507</v>
      </c>
      <c r="Y107" s="16"/>
      <c r="Z107" s="16">
        <v>44712</v>
      </c>
      <c r="AA107" s="15">
        <f t="shared" si="4"/>
        <v>15581533.815991813</v>
      </c>
      <c r="AB107" s="15">
        <f>IPMT($AD$4/12,COUNT(Z$55:Z107),COUNT($Z$55:$Z$331),-$AA$54,$AA$5)</f>
        <v>57296.62182996855</v>
      </c>
      <c r="AC107" s="15">
        <f>PPMT($AD$4/12,COUNT(Z$55:Z107),COUNT($Z$55:$Z$331),-$AA$54,$AA$5)</f>
        <v>44817.592181421511</v>
      </c>
      <c r="AD107" s="15">
        <f t="shared" si="5"/>
        <v>102114.21401139005</v>
      </c>
      <c r="AE107" s="15"/>
      <c r="AF107" s="14">
        <f t="shared" si="6"/>
        <v>44712</v>
      </c>
      <c r="AG107" s="15">
        <f t="shared" si="7"/>
        <v>72985.507308647793</v>
      </c>
      <c r="AH107" s="15">
        <f t="shared" si="8"/>
        <v>53109.739425219945</v>
      </c>
      <c r="AI107" s="15">
        <f t="shared" si="9"/>
        <v>126095.24673386774</v>
      </c>
    </row>
    <row r="108" spans="2:35" x14ac:dyDescent="0.2">
      <c r="B108" s="14">
        <v>44742</v>
      </c>
      <c r="C108" s="15">
        <v>874657.55835604446</v>
      </c>
      <c r="D108" s="15">
        <v>4019.1659515209726</v>
      </c>
      <c r="E108" s="15">
        <v>2251.3765212586891</v>
      </c>
      <c r="F108" s="15">
        <v>6270.5424727796617</v>
      </c>
      <c r="H108" s="16">
        <v>44742</v>
      </c>
      <c r="I108" s="15">
        <v>244694.81889635688</v>
      </c>
      <c r="J108" s="15">
        <v>2064.6523026980235</v>
      </c>
      <c r="K108" s="15">
        <v>372.09881256024181</v>
      </c>
      <c r="L108" s="15">
        <v>2436.7511152582651</v>
      </c>
      <c r="N108" s="16">
        <v>44742</v>
      </c>
      <c r="O108" s="15">
        <v>144831.5567390311</v>
      </c>
      <c r="P108" s="15">
        <v>665.51995805693025</v>
      </c>
      <c r="Q108" s="15">
        <v>372.79774611730704</v>
      </c>
      <c r="R108" s="15">
        <v>1038.3177041742374</v>
      </c>
      <c r="S108" s="15"/>
      <c r="T108" s="16">
        <v>44742</v>
      </c>
      <c r="U108" s="15">
        <v>2026825.5125286086</v>
      </c>
      <c r="V108" s="15">
        <v>8901.1420425214656</v>
      </c>
      <c r="W108" s="15">
        <v>5334.2793877440427</v>
      </c>
      <c r="X108" s="15">
        <v>14235.421430265509</v>
      </c>
      <c r="Y108" s="16"/>
      <c r="Z108" s="16">
        <v>44742</v>
      </c>
      <c r="AA108" s="15">
        <f t="shared" si="4"/>
        <v>15536551.89263906</v>
      </c>
      <c r="AB108" s="15">
        <f>IPMT($AD$4/12,COUNT(Z$55:Z108),COUNT($Z$55:$Z$331),-$AA$54,$AA$5)</f>
        <v>57132.290658636666</v>
      </c>
      <c r="AC108" s="15">
        <f>PPMT($AD$4/12,COUNT(Z$55:Z108),COUNT($Z$55:$Z$331),-$AA$54,$AA$5)</f>
        <v>44981.923352753394</v>
      </c>
      <c r="AD108" s="15">
        <f t="shared" si="5"/>
        <v>102114.21401139005</v>
      </c>
      <c r="AE108" s="15"/>
      <c r="AF108" s="14">
        <f t="shared" si="6"/>
        <v>44742</v>
      </c>
      <c r="AG108" s="15">
        <f t="shared" si="7"/>
        <v>72782.770913434055</v>
      </c>
      <c r="AH108" s="15">
        <f t="shared" si="8"/>
        <v>53312.475820433676</v>
      </c>
      <c r="AI108" s="15">
        <f t="shared" si="9"/>
        <v>126095.24673386774</v>
      </c>
    </row>
    <row r="109" spans="2:35" x14ac:dyDescent="0.2">
      <c r="B109" s="14">
        <v>44773</v>
      </c>
      <c r="C109" s="15">
        <v>872395.86302573001</v>
      </c>
      <c r="D109" s="15">
        <v>4008.8471424652034</v>
      </c>
      <c r="E109" s="15">
        <v>2261.6953303144583</v>
      </c>
      <c r="F109" s="15">
        <v>6270.5424727796617</v>
      </c>
      <c r="H109" s="16">
        <v>44773</v>
      </c>
      <c r="I109" s="15">
        <v>244319.58520668893</v>
      </c>
      <c r="J109" s="15">
        <v>2061.5174255903098</v>
      </c>
      <c r="K109" s="15">
        <v>375.23368966795573</v>
      </c>
      <c r="L109" s="15">
        <v>2436.7511152582656</v>
      </c>
      <c r="N109" s="16">
        <v>44773</v>
      </c>
      <c r="O109" s="15">
        <v>144457.05033657743</v>
      </c>
      <c r="P109" s="15">
        <v>663.81130172055919</v>
      </c>
      <c r="Q109" s="15">
        <v>374.50640245367805</v>
      </c>
      <c r="R109" s="15">
        <v>1038.3177041742372</v>
      </c>
      <c r="S109" s="15"/>
      <c r="T109" s="16">
        <v>44773</v>
      </c>
      <c r="U109" s="15">
        <v>2021491.2331408644</v>
      </c>
      <c r="V109" s="15">
        <v>8877.7156655436247</v>
      </c>
      <c r="W109" s="15">
        <v>5357.7057647218862</v>
      </c>
      <c r="X109" s="15">
        <v>14235.421430265511</v>
      </c>
      <c r="Y109" s="16"/>
      <c r="Z109" s="16">
        <v>44773</v>
      </c>
      <c r="AA109" s="15">
        <f t="shared" si="4"/>
        <v>15491405.035567347</v>
      </c>
      <c r="AB109" s="15">
        <f>IPMT($AD$4/12,COUNT(Z$55:Z109),COUNT($Z$55:$Z$331),-$AA$54,$AA$5)</f>
        <v>56967.356939676567</v>
      </c>
      <c r="AC109" s="15">
        <f>PPMT($AD$4/12,COUNT(Z$55:Z109),COUNT($Z$55:$Z$331),-$AA$54,$AA$5)</f>
        <v>45146.857071713486</v>
      </c>
      <c r="AD109" s="15">
        <f t="shared" si="5"/>
        <v>102114.21401139005</v>
      </c>
      <c r="AE109" s="15"/>
      <c r="AF109" s="14">
        <f t="shared" si="6"/>
        <v>44773</v>
      </c>
      <c r="AG109" s="15">
        <f t="shared" si="7"/>
        <v>72579.24847499626</v>
      </c>
      <c r="AH109" s="15">
        <f t="shared" si="8"/>
        <v>53515.998258871463</v>
      </c>
      <c r="AI109" s="15">
        <f t="shared" si="9"/>
        <v>126095.24673386772</v>
      </c>
    </row>
    <row r="110" spans="2:35" x14ac:dyDescent="0.2">
      <c r="B110" s="14">
        <v>44804</v>
      </c>
      <c r="C110" s="15">
        <v>870123.80159181822</v>
      </c>
      <c r="D110" s="15">
        <v>3998.4810388679289</v>
      </c>
      <c r="E110" s="15">
        <v>2272.0614339117328</v>
      </c>
      <c r="F110" s="15">
        <v>6270.5424727796617</v>
      </c>
      <c r="H110" s="16">
        <v>44804</v>
      </c>
      <c r="I110" s="15">
        <v>243941.19022904028</v>
      </c>
      <c r="J110" s="15">
        <v>2058.3561376095995</v>
      </c>
      <c r="K110" s="15">
        <v>378.3949776486657</v>
      </c>
      <c r="L110" s="15">
        <v>2436.7511152582651</v>
      </c>
      <c r="N110" s="16">
        <v>44804</v>
      </c>
      <c r="O110" s="15">
        <v>144080.82744644585</v>
      </c>
      <c r="P110" s="15">
        <v>662.09481404264648</v>
      </c>
      <c r="Q110" s="15">
        <v>376.22289013159076</v>
      </c>
      <c r="R110" s="15">
        <v>1038.3177041742372</v>
      </c>
      <c r="S110" s="15"/>
      <c r="T110" s="16">
        <v>44804</v>
      </c>
      <c r="U110" s="15">
        <v>2016133.5273761426</v>
      </c>
      <c r="V110" s="15">
        <v>8854.1864077268874</v>
      </c>
      <c r="W110" s="15">
        <v>5381.2350225386226</v>
      </c>
      <c r="X110" s="15">
        <v>14235.421430265509</v>
      </c>
      <c r="Y110" s="16"/>
      <c r="Z110" s="16">
        <v>44804</v>
      </c>
      <c r="AA110" s="15">
        <f t="shared" si="4"/>
        <v>15446092.640019704</v>
      </c>
      <c r="AB110" s="15">
        <f>IPMT($AD$4/12,COUNT(Z$55:Z110),COUNT($Z$55:$Z$331),-$AA$54,$AA$5)</f>
        <v>56801.81846374696</v>
      </c>
      <c r="AC110" s="15">
        <f>PPMT($AD$4/12,COUNT(Z$55:Z110),COUNT($Z$55:$Z$331),-$AA$54,$AA$5)</f>
        <v>45312.3955476431</v>
      </c>
      <c r="AD110" s="15">
        <f t="shared" si="5"/>
        <v>102114.21401139005</v>
      </c>
      <c r="AE110" s="15"/>
      <c r="AF110" s="14">
        <f t="shared" si="6"/>
        <v>44804</v>
      </c>
      <c r="AG110" s="15">
        <f t="shared" si="7"/>
        <v>72374.936861994021</v>
      </c>
      <c r="AH110" s="15">
        <f t="shared" si="8"/>
        <v>53720.309871873716</v>
      </c>
      <c r="AI110" s="15">
        <f t="shared" si="9"/>
        <v>126095.24673386774</v>
      </c>
    </row>
    <row r="111" spans="2:35" x14ac:dyDescent="0.2">
      <c r="B111" s="14">
        <v>44834</v>
      </c>
      <c r="C111" s="15">
        <v>867841.32654300111</v>
      </c>
      <c r="D111" s="15">
        <v>3988.0674239625</v>
      </c>
      <c r="E111" s="15">
        <v>2282.4750488171612</v>
      </c>
      <c r="F111" s="15">
        <v>6270.5424727796617</v>
      </c>
      <c r="H111" s="16">
        <v>44834</v>
      </c>
      <c r="I111" s="15">
        <v>243559.60733003024</v>
      </c>
      <c r="J111" s="15">
        <v>2055.1682162482202</v>
      </c>
      <c r="K111" s="15">
        <v>381.58289901004514</v>
      </c>
      <c r="L111" s="15">
        <v>2436.7511152582656</v>
      </c>
      <c r="N111" s="16">
        <v>44834</v>
      </c>
      <c r="O111" s="15">
        <v>143702.88020140116</v>
      </c>
      <c r="P111" s="15">
        <v>660.37045912954352</v>
      </c>
      <c r="Q111" s="15">
        <v>377.94724504469383</v>
      </c>
      <c r="R111" s="15">
        <v>1038.3177041742374</v>
      </c>
      <c r="S111" s="15"/>
      <c r="T111" s="16">
        <v>44834</v>
      </c>
      <c r="U111" s="15">
        <v>2010752.292353604</v>
      </c>
      <c r="V111" s="15">
        <v>8830.553817252905</v>
      </c>
      <c r="W111" s="15">
        <v>5404.8676130126059</v>
      </c>
      <c r="X111" s="15">
        <v>14235.421430265511</v>
      </c>
      <c r="Y111" s="16"/>
      <c r="Z111" s="16">
        <v>44834</v>
      </c>
      <c r="AA111" s="15">
        <f t="shared" si="4"/>
        <v>15400614.09902172</v>
      </c>
      <c r="AB111" s="15">
        <f>IPMT($AD$4/12,COUNT(Z$55:Z111),COUNT($Z$55:$Z$331),-$AA$54,$AA$5)</f>
        <v>56635.673013405583</v>
      </c>
      <c r="AC111" s="15">
        <f>PPMT($AD$4/12,COUNT(Z$55:Z111),COUNT($Z$55:$Z$331),-$AA$54,$AA$5)</f>
        <v>45478.54099798447</v>
      </c>
      <c r="AD111" s="15">
        <f t="shared" si="5"/>
        <v>102114.21401139005</v>
      </c>
      <c r="AE111" s="15"/>
      <c r="AF111" s="14">
        <f t="shared" si="6"/>
        <v>44834</v>
      </c>
      <c r="AG111" s="15">
        <f t="shared" si="7"/>
        <v>72169.832929998753</v>
      </c>
      <c r="AH111" s="15">
        <f t="shared" si="8"/>
        <v>53925.413803868978</v>
      </c>
      <c r="AI111" s="15">
        <f t="shared" si="9"/>
        <v>126095.24673386774</v>
      </c>
    </row>
    <row r="112" spans="2:35" x14ac:dyDescent="0.2">
      <c r="B112" s="14">
        <v>44865</v>
      </c>
      <c r="C112" s="15">
        <v>865548.39015021024</v>
      </c>
      <c r="D112" s="15">
        <v>3977.6060799887546</v>
      </c>
      <c r="E112" s="15">
        <v>2292.9363927909071</v>
      </c>
      <c r="F112" s="15">
        <v>6270.5424727796617</v>
      </c>
      <c r="H112" s="16">
        <v>44865</v>
      </c>
      <c r="I112" s="15">
        <v>243174.80965189586</v>
      </c>
      <c r="J112" s="15">
        <v>2051.9534371239033</v>
      </c>
      <c r="K112" s="15">
        <v>384.79767813436189</v>
      </c>
      <c r="L112" s="15">
        <v>2436.7511152582651</v>
      </c>
      <c r="N112" s="16">
        <v>44865</v>
      </c>
      <c r="O112" s="15">
        <v>143323.20069815</v>
      </c>
      <c r="P112" s="15">
        <v>658.63820092308856</v>
      </c>
      <c r="Q112" s="15">
        <v>379.67950325114873</v>
      </c>
      <c r="R112" s="15">
        <v>1038.3177041742374</v>
      </c>
      <c r="S112" s="15"/>
      <c r="T112" s="16">
        <v>44865</v>
      </c>
      <c r="U112" s="15">
        <v>2005347.4247405913</v>
      </c>
      <c r="V112" s="15">
        <v>8806.8174403190915</v>
      </c>
      <c r="W112" s="15">
        <v>5428.6039899464186</v>
      </c>
      <c r="X112" s="15">
        <v>14235.421430265509</v>
      </c>
      <c r="Y112" s="16"/>
      <c r="Z112" s="16">
        <v>44865</v>
      </c>
      <c r="AA112" s="15">
        <f t="shared" si="4"/>
        <v>15354968.803373409</v>
      </c>
      <c r="AB112" s="15">
        <f>IPMT($AD$4/12,COUNT(Z$55:Z112),COUNT($Z$55:$Z$331),-$AA$54,$AA$5)</f>
        <v>56468.918363079662</v>
      </c>
      <c r="AC112" s="15">
        <f>PPMT($AD$4/12,COUNT(Z$55:Z112),COUNT($Z$55:$Z$331),-$AA$54,$AA$5)</f>
        <v>45645.295648310406</v>
      </c>
      <c r="AD112" s="15">
        <f t="shared" si="5"/>
        <v>102114.21401139007</v>
      </c>
      <c r="AE112" s="15"/>
      <c r="AF112" s="14">
        <f t="shared" si="6"/>
        <v>44865</v>
      </c>
      <c r="AG112" s="15">
        <f t="shared" si="7"/>
        <v>71963.933521434505</v>
      </c>
      <c r="AH112" s="15">
        <f t="shared" si="8"/>
        <v>54131.313212433241</v>
      </c>
      <c r="AI112" s="15">
        <f t="shared" si="9"/>
        <v>126095.24673386774</v>
      </c>
    </row>
    <row r="113" spans="2:35" x14ac:dyDescent="0.2">
      <c r="B113" s="14">
        <v>44895</v>
      </c>
      <c r="C113" s="15">
        <v>863244.94446561905</v>
      </c>
      <c r="D113" s="15">
        <v>3967.0967881884635</v>
      </c>
      <c r="E113" s="15">
        <v>2303.4456845911982</v>
      </c>
      <c r="F113" s="15">
        <v>6270.5424727796617</v>
      </c>
      <c r="H113" s="16">
        <v>44895</v>
      </c>
      <c r="I113" s="15">
        <v>242786.77011060159</v>
      </c>
      <c r="J113" s="15">
        <v>2048.7115739639949</v>
      </c>
      <c r="K113" s="15">
        <v>388.0395412942708</v>
      </c>
      <c r="L113" s="15">
        <v>2436.7511152582656</v>
      </c>
      <c r="N113" s="16">
        <v>44895</v>
      </c>
      <c r="O113" s="15">
        <v>142941.78099717561</v>
      </c>
      <c r="P113" s="15">
        <v>656.8980031998542</v>
      </c>
      <c r="Q113" s="15">
        <v>381.41970097438309</v>
      </c>
      <c r="R113" s="15">
        <v>1038.3177041742374</v>
      </c>
      <c r="S113" s="15"/>
      <c r="T113" s="16">
        <v>44895</v>
      </c>
      <c r="U113" s="15">
        <v>1999918.8207506449</v>
      </c>
      <c r="V113" s="15">
        <v>8782.9768211299088</v>
      </c>
      <c r="W113" s="15">
        <v>5452.4446091355985</v>
      </c>
      <c r="X113" s="15">
        <v>14235.421430265507</v>
      </c>
      <c r="Y113" s="16"/>
      <c r="Z113" s="16">
        <v>44895</v>
      </c>
      <c r="AA113" s="15">
        <f t="shared" si="4"/>
        <v>15309156.141641054</v>
      </c>
      <c r="AB113" s="15">
        <f>IPMT($AD$4/12,COUNT(Z$55:Z113),COUNT($Z$55:$Z$331),-$AA$54,$AA$5)</f>
        <v>56301.552279035845</v>
      </c>
      <c r="AC113" s="15">
        <f>PPMT($AD$4/12,COUNT(Z$55:Z113),COUNT($Z$55:$Z$331),-$AA$54,$AA$5)</f>
        <v>45812.661732354216</v>
      </c>
      <c r="AD113" s="15">
        <f t="shared" si="5"/>
        <v>102114.21401139005</v>
      </c>
      <c r="AE113" s="15"/>
      <c r="AF113" s="14">
        <f t="shared" si="6"/>
        <v>44895</v>
      </c>
      <c r="AG113" s="15">
        <f t="shared" si="7"/>
        <v>71757.235465518068</v>
      </c>
      <c r="AH113" s="15">
        <f t="shared" si="8"/>
        <v>54338.01126834967</v>
      </c>
      <c r="AI113" s="15">
        <f t="shared" si="9"/>
        <v>126095.24673386774</v>
      </c>
    </row>
    <row r="114" spans="2:35" x14ac:dyDescent="0.2">
      <c r="B114" s="14">
        <v>44926</v>
      </c>
      <c r="C114" s="15">
        <v>860930.94132164016</v>
      </c>
      <c r="D114" s="15">
        <v>3956.539328800754</v>
      </c>
      <c r="E114" s="15">
        <v>2314.0031439789086</v>
      </c>
      <c r="F114" s="15">
        <v>6270.5424727796626</v>
      </c>
      <c r="H114" s="16">
        <v>44926</v>
      </c>
      <c r="I114" s="15">
        <v>242395.46139393284</v>
      </c>
      <c r="J114" s="15">
        <v>2045.4423985895251</v>
      </c>
      <c r="K114" s="15">
        <v>391.3087166687402</v>
      </c>
      <c r="L114" s="15">
        <v>2436.7511152582651</v>
      </c>
      <c r="N114" s="16">
        <v>44926</v>
      </c>
      <c r="O114" s="15">
        <v>142558.61312257175</v>
      </c>
      <c r="P114" s="15">
        <v>655.14982957038831</v>
      </c>
      <c r="Q114" s="15">
        <v>383.1678746038491</v>
      </c>
      <c r="R114" s="15">
        <v>1038.3177041742374</v>
      </c>
      <c r="S114" s="15"/>
      <c r="T114" s="16">
        <v>44926</v>
      </c>
      <c r="U114" s="15">
        <v>1994466.3761415093</v>
      </c>
      <c r="V114" s="15">
        <v>8759.0315018881229</v>
      </c>
      <c r="W114" s="15">
        <v>5476.3899283773872</v>
      </c>
      <c r="X114" s="15">
        <v>14235.421430265509</v>
      </c>
      <c r="Y114" s="16"/>
      <c r="Z114" s="16">
        <v>44926</v>
      </c>
      <c r="AA114" s="15">
        <f t="shared" si="4"/>
        <v>15263175.500149015</v>
      </c>
      <c r="AB114" s="15">
        <f>IPMT($AD$4/12,COUNT(Z$55:Z114),COUNT($Z$55:$Z$331),-$AA$54,$AA$5)</f>
        <v>56133.572519350557</v>
      </c>
      <c r="AC114" s="15">
        <f>PPMT($AD$4/12,COUNT(Z$55:Z114),COUNT($Z$55:$Z$331),-$AA$54,$AA$5)</f>
        <v>45980.641492039511</v>
      </c>
      <c r="AD114" s="15">
        <f t="shared" si="5"/>
        <v>102114.21401139007</v>
      </c>
      <c r="AE114" s="15"/>
      <c r="AF114" s="14">
        <f t="shared" si="6"/>
        <v>44926</v>
      </c>
      <c r="AG114" s="15">
        <f t="shared" si="7"/>
        <v>71549.735578199354</v>
      </c>
      <c r="AH114" s="15">
        <f t="shared" si="8"/>
        <v>54545.511155668399</v>
      </c>
      <c r="AI114" s="15">
        <f t="shared" si="9"/>
        <v>126095.24673386775</v>
      </c>
    </row>
    <row r="115" spans="2:35" x14ac:dyDescent="0.2">
      <c r="B115" s="14">
        <v>44957</v>
      </c>
      <c r="C115" s="15">
        <v>858606.33232991805</v>
      </c>
      <c r="D115" s="15">
        <v>3945.9334810575169</v>
      </c>
      <c r="E115" s="15">
        <v>2324.6089917221448</v>
      </c>
      <c r="F115" s="15">
        <v>6270.5424727796617</v>
      </c>
      <c r="H115" s="16">
        <v>44957</v>
      </c>
      <c r="I115" s="15">
        <v>242000.85595957373</v>
      </c>
      <c r="J115" s="15">
        <v>2042.1456808991531</v>
      </c>
      <c r="K115" s="15">
        <v>394.60543435911211</v>
      </c>
      <c r="L115" s="15">
        <v>2436.7511152582651</v>
      </c>
      <c r="N115" s="16">
        <v>44957</v>
      </c>
      <c r="O115" s="15">
        <v>142173.68906187598</v>
      </c>
      <c r="P115" s="15">
        <v>653.3936434784539</v>
      </c>
      <c r="Q115" s="15">
        <v>384.92406069578334</v>
      </c>
      <c r="R115" s="15">
        <v>1038.3177041742372</v>
      </c>
      <c r="S115" s="15"/>
      <c r="T115" s="16">
        <v>44957</v>
      </c>
      <c r="U115" s="15">
        <v>1988989.9862131318</v>
      </c>
      <c r="V115" s="15">
        <v>8734.981022785998</v>
      </c>
      <c r="W115" s="15">
        <v>5500.4404074795102</v>
      </c>
      <c r="X115" s="15">
        <v>14235.421430265509</v>
      </c>
      <c r="Y115" s="16"/>
      <c r="Z115" s="16">
        <v>44957</v>
      </c>
      <c r="AA115" s="15">
        <f t="shared" si="4"/>
        <v>15217026.262971506</v>
      </c>
      <c r="AB115" s="15">
        <f>IPMT($AD$4/12,COUNT(Z$55:Z115),COUNT($Z$55:$Z$331),-$AA$54,$AA$5)</f>
        <v>55964.976833879729</v>
      </c>
      <c r="AC115" s="15">
        <f>PPMT($AD$4/12,COUNT(Z$55:Z115),COUNT($Z$55:$Z$331),-$AA$54,$AA$5)</f>
        <v>46149.237177510324</v>
      </c>
      <c r="AD115" s="15">
        <f t="shared" si="5"/>
        <v>102114.21401139005</v>
      </c>
      <c r="AE115" s="15"/>
      <c r="AF115" s="14">
        <f t="shared" si="6"/>
        <v>44957</v>
      </c>
      <c r="AG115" s="15">
        <f t="shared" si="7"/>
        <v>71341.430662100844</v>
      </c>
      <c r="AH115" s="15">
        <f t="shared" si="8"/>
        <v>54753.816071766872</v>
      </c>
      <c r="AI115" s="15">
        <f t="shared" si="9"/>
        <v>126095.24673386771</v>
      </c>
    </row>
    <row r="116" spans="2:35" x14ac:dyDescent="0.2">
      <c r="B116" s="14">
        <v>44985</v>
      </c>
      <c r="C116" s="15">
        <v>856271.06888031715</v>
      </c>
      <c r="D116" s="15">
        <v>3935.2790231787899</v>
      </c>
      <c r="E116" s="15">
        <v>2335.2634496008714</v>
      </c>
      <c r="F116" s="15">
        <v>6270.5424727796617</v>
      </c>
      <c r="H116" s="16">
        <v>44985</v>
      </c>
      <c r="I116" s="15">
        <v>241602.92603316842</v>
      </c>
      <c r="J116" s="15">
        <v>2038.8211888529668</v>
      </c>
      <c r="K116" s="15">
        <v>397.92992640529843</v>
      </c>
      <c r="L116" s="15">
        <v>2436.7511152582651</v>
      </c>
      <c r="N116" s="16">
        <v>44985</v>
      </c>
      <c r="O116" s="15">
        <v>141787.00076590202</v>
      </c>
      <c r="P116" s="15">
        <v>651.62940820026472</v>
      </c>
      <c r="Q116" s="15">
        <v>386.68829597397234</v>
      </c>
      <c r="R116" s="15">
        <v>1038.317704174237</v>
      </c>
      <c r="S116" s="15"/>
      <c r="T116" s="16">
        <v>44985</v>
      </c>
      <c r="U116" s="15">
        <v>1983489.5458056524</v>
      </c>
      <c r="V116" s="15">
        <v>8710.8249219964837</v>
      </c>
      <c r="W116" s="15">
        <v>5524.5965082690254</v>
      </c>
      <c r="X116" s="15">
        <v>14235.421430265509</v>
      </c>
      <c r="Y116" s="16"/>
      <c r="Z116" s="16">
        <v>44985</v>
      </c>
      <c r="AA116" s="15">
        <f t="shared" si="4"/>
        <v>15170707.811924344</v>
      </c>
      <c r="AB116" s="15">
        <f>IPMT($AD$4/12,COUNT(Z$55:Z116),COUNT($Z$55:$Z$331),-$AA$54,$AA$5)</f>
        <v>55795.762964228867</v>
      </c>
      <c r="AC116" s="15">
        <f>PPMT($AD$4/12,COUNT(Z$55:Z116),COUNT($Z$55:$Z$331),-$AA$54,$AA$5)</f>
        <v>46318.451047161187</v>
      </c>
      <c r="AD116" s="15">
        <f t="shared" si="5"/>
        <v>102114.21401139005</v>
      </c>
      <c r="AE116" s="15"/>
      <c r="AF116" s="14">
        <f t="shared" si="6"/>
        <v>44985</v>
      </c>
      <c r="AG116" s="15">
        <f t="shared" si="7"/>
        <v>71132.317506457373</v>
      </c>
      <c r="AH116" s="15">
        <f t="shared" si="8"/>
        <v>54962.92922741035</v>
      </c>
      <c r="AI116" s="15">
        <f t="shared" si="9"/>
        <v>126095.24673386772</v>
      </c>
    </row>
    <row r="117" spans="2:35" x14ac:dyDescent="0.2">
      <c r="B117" s="14">
        <v>45016</v>
      </c>
      <c r="C117" s="15">
        <v>853925.10213990556</v>
      </c>
      <c r="D117" s="15">
        <v>3924.5757323681196</v>
      </c>
      <c r="E117" s="15">
        <v>2345.9667404115417</v>
      </c>
      <c r="F117" s="15">
        <v>6270.5424727796617</v>
      </c>
      <c r="H117" s="16">
        <v>45016</v>
      </c>
      <c r="I117" s="15">
        <v>241201.6436063663</v>
      </c>
      <c r="J117" s="15">
        <v>2035.4686884561527</v>
      </c>
      <c r="K117" s="15">
        <v>401.28242680211258</v>
      </c>
      <c r="L117" s="15">
        <v>2436.7511152582651</v>
      </c>
      <c r="N117" s="16">
        <v>45016</v>
      </c>
      <c r="O117" s="15">
        <v>141398.54014857151</v>
      </c>
      <c r="P117" s="15">
        <v>649.85708684371764</v>
      </c>
      <c r="Q117" s="15">
        <v>388.46061733051977</v>
      </c>
      <c r="R117" s="15">
        <v>1038.3177041742374</v>
      </c>
      <c r="S117" s="15"/>
      <c r="T117" s="16">
        <v>45016</v>
      </c>
      <c r="U117" s="15">
        <v>1977964.9492973834</v>
      </c>
      <c r="V117" s="15">
        <v>8686.5627356643345</v>
      </c>
      <c r="W117" s="15">
        <v>5548.8586946011728</v>
      </c>
      <c r="X117" s="15">
        <v>14235.421430265507</v>
      </c>
      <c r="Y117" s="16"/>
      <c r="Z117" s="16">
        <v>45016</v>
      </c>
      <c r="AA117" s="15">
        <f t="shared" si="4"/>
        <v>15124219.526556676</v>
      </c>
      <c r="AB117" s="15">
        <f>IPMT($AD$4/12,COUNT(Z$55:Z117),COUNT($Z$55:$Z$331),-$AA$54,$AA$5)</f>
        <v>55625.928643722604</v>
      </c>
      <c r="AC117" s="15">
        <f>PPMT($AD$4/12,COUNT(Z$55:Z117),COUNT($Z$55:$Z$331),-$AA$54,$AA$5)</f>
        <v>46488.285367667449</v>
      </c>
      <c r="AD117" s="15">
        <f t="shared" si="5"/>
        <v>102114.21401139005</v>
      </c>
      <c r="AE117" s="15"/>
      <c r="AF117" s="14">
        <f t="shared" si="6"/>
        <v>45016</v>
      </c>
      <c r="AG117" s="15">
        <f t="shared" si="7"/>
        <v>70922.392887054928</v>
      </c>
      <c r="AH117" s="15">
        <f t="shared" si="8"/>
        <v>55172.853846812795</v>
      </c>
      <c r="AI117" s="15">
        <f t="shared" si="9"/>
        <v>126095.24673386772</v>
      </c>
    </row>
    <row r="118" spans="2:35" x14ac:dyDescent="0.2">
      <c r="B118" s="14">
        <v>45046</v>
      </c>
      <c r="C118" s="15">
        <v>851568.38305193384</v>
      </c>
      <c r="D118" s="15">
        <v>3913.8233848078999</v>
      </c>
      <c r="E118" s="15">
        <v>2356.7190879717614</v>
      </c>
      <c r="F118" s="15">
        <v>6270.5424727796617</v>
      </c>
      <c r="H118" s="16">
        <v>45046</v>
      </c>
      <c r="I118" s="15">
        <v>240796.98043485056</v>
      </c>
      <c r="J118" s="15">
        <v>2032.0879437425258</v>
      </c>
      <c r="K118" s="15">
        <v>404.66317151573929</v>
      </c>
      <c r="L118" s="15">
        <v>2436.7511152582651</v>
      </c>
      <c r="N118" s="16">
        <v>45046</v>
      </c>
      <c r="O118" s="15">
        <v>141008.2990867449</v>
      </c>
      <c r="P118" s="15">
        <v>648.07664234761933</v>
      </c>
      <c r="Q118" s="15">
        <v>390.24106182661791</v>
      </c>
      <c r="R118" s="15">
        <v>1038.3177041742372</v>
      </c>
      <c r="S118" s="15"/>
      <c r="T118" s="16">
        <v>45046</v>
      </c>
      <c r="U118" s="15">
        <v>1972416.0906027823</v>
      </c>
      <c r="V118" s="15">
        <v>8662.1939978972132</v>
      </c>
      <c r="W118" s="15">
        <v>5573.2274323682959</v>
      </c>
      <c r="X118" s="15">
        <v>14235.421430265509</v>
      </c>
      <c r="Y118" s="16"/>
      <c r="Z118" s="16">
        <v>45046</v>
      </c>
      <c r="AA118" s="15">
        <f t="shared" si="4"/>
        <v>15077560.78414266</v>
      </c>
      <c r="AB118" s="15">
        <f>IPMT($AD$4/12,COUNT(Z$55:Z118),COUNT($Z$55:$Z$331),-$AA$54,$AA$5)</f>
        <v>55455.47159737449</v>
      </c>
      <c r="AC118" s="15">
        <f>PPMT($AD$4/12,COUNT(Z$55:Z118),COUNT($Z$55:$Z$331),-$AA$54,$AA$5)</f>
        <v>46658.742414015571</v>
      </c>
      <c r="AD118" s="15">
        <f t="shared" si="5"/>
        <v>102114.21401139005</v>
      </c>
      <c r="AE118" s="15"/>
      <c r="AF118" s="14">
        <f t="shared" si="6"/>
        <v>45046</v>
      </c>
      <c r="AG118" s="15">
        <f t="shared" si="7"/>
        <v>70711.653566169742</v>
      </c>
      <c r="AH118" s="15">
        <f t="shared" si="8"/>
        <v>55383.593167697982</v>
      </c>
      <c r="AI118" s="15">
        <f t="shared" si="9"/>
        <v>126095.24673386772</v>
      </c>
    </row>
    <row r="119" spans="2:35" x14ac:dyDescent="0.2">
      <c r="B119" s="14">
        <v>45077</v>
      </c>
      <c r="C119" s="15">
        <v>849200.86233480892</v>
      </c>
      <c r="D119" s="15">
        <v>3903.0217556546963</v>
      </c>
      <c r="E119" s="15">
        <v>2367.5207171249654</v>
      </c>
      <c r="F119" s="15">
        <v>6270.5424727796617</v>
      </c>
      <c r="H119" s="16">
        <v>45077</v>
      </c>
      <c r="I119" s="15">
        <v>240388.90803635021</v>
      </c>
      <c r="J119" s="15">
        <v>2028.6787167579214</v>
      </c>
      <c r="K119" s="15">
        <v>408.0723985003437</v>
      </c>
      <c r="L119" s="15">
        <v>2436.7511152582651</v>
      </c>
      <c r="N119" s="16">
        <v>45077</v>
      </c>
      <c r="O119" s="15">
        <v>140616.26942005157</v>
      </c>
      <c r="P119" s="15">
        <v>646.288037480914</v>
      </c>
      <c r="Q119" s="15">
        <v>392.02966669332329</v>
      </c>
      <c r="R119" s="15">
        <v>1038.3177041742374</v>
      </c>
      <c r="S119" s="15"/>
      <c r="T119" s="16">
        <v>45077</v>
      </c>
      <c r="U119" s="15">
        <v>1966842.863170414</v>
      </c>
      <c r="V119" s="15">
        <v>8637.7182407567288</v>
      </c>
      <c r="W119" s="15">
        <v>5597.7031895087803</v>
      </c>
      <c r="X119" s="15">
        <v>14235.421430265509</v>
      </c>
      <c r="Y119" s="16"/>
      <c r="Z119" s="16">
        <v>45077</v>
      </c>
      <c r="AA119" s="15">
        <f t="shared" si="4"/>
        <v>15030730.959673127</v>
      </c>
      <c r="AB119" s="15">
        <f>IPMT($AD$4/12,COUNT(Z$55:Z119),COUNT($Z$55:$Z$331),-$AA$54,$AA$5)</f>
        <v>55284.389541856435</v>
      </c>
      <c r="AC119" s="15">
        <f>PPMT($AD$4/12,COUNT(Z$55:Z119),COUNT($Z$55:$Z$331),-$AA$54,$AA$5)</f>
        <v>46829.824469533618</v>
      </c>
      <c r="AD119" s="15">
        <f t="shared" si="5"/>
        <v>102114.21401139005</v>
      </c>
      <c r="AE119" s="15"/>
      <c r="AF119" s="14">
        <f t="shared" si="6"/>
        <v>45077</v>
      </c>
      <c r="AG119" s="15">
        <f t="shared" si="7"/>
        <v>70500.0962925067</v>
      </c>
      <c r="AH119" s="15">
        <f t="shared" si="8"/>
        <v>55595.150441361031</v>
      </c>
      <c r="AI119" s="15">
        <f t="shared" si="9"/>
        <v>126095.24673386774</v>
      </c>
    </row>
    <row r="120" spans="2:35" x14ac:dyDescent="0.2">
      <c r="B120" s="14">
        <v>45107</v>
      </c>
      <c r="C120" s="15">
        <v>846822.49048106384</v>
      </c>
      <c r="D120" s="15">
        <v>3892.1706190345403</v>
      </c>
      <c r="E120" s="15">
        <v>2378.3718537451214</v>
      </c>
      <c r="F120" s="15">
        <v>6270.5424727796617</v>
      </c>
      <c r="H120" s="16">
        <v>45107</v>
      </c>
      <c r="I120" s="15">
        <v>239977.39768863539</v>
      </c>
      <c r="J120" s="15">
        <v>2025.2407675434465</v>
      </c>
      <c r="K120" s="15">
        <v>411.51034771481898</v>
      </c>
      <c r="L120" s="15">
        <v>2436.7511152582656</v>
      </c>
      <c r="N120" s="16">
        <v>45107</v>
      </c>
      <c r="O120" s="15">
        <v>140222.44295071924</v>
      </c>
      <c r="P120" s="15">
        <v>644.49123484190284</v>
      </c>
      <c r="Q120" s="15">
        <v>393.82646933233434</v>
      </c>
      <c r="R120" s="15">
        <v>1038.3177041742372</v>
      </c>
      <c r="S120" s="15"/>
      <c r="T120" s="16">
        <v>45107</v>
      </c>
      <c r="U120" s="15">
        <v>1961245.1599809052</v>
      </c>
      <c r="V120" s="15">
        <v>8613.1349942494689</v>
      </c>
      <c r="W120" s="15">
        <v>5622.2864360160411</v>
      </c>
      <c r="X120" s="15">
        <v>14235.421430265509</v>
      </c>
      <c r="Y120" s="16"/>
      <c r="Z120" s="16">
        <v>45107</v>
      </c>
      <c r="AA120" s="15">
        <f t="shared" ref="AA120:AA183" si="10">AA119-AC120</f>
        <v>14983729.425847204</v>
      </c>
      <c r="AB120" s="15">
        <f>IPMT($AD$4/12,COUNT(Z$55:Z120),COUNT($Z$55:$Z$331),-$AA$54,$AA$5)</f>
        <v>55112.680185468154</v>
      </c>
      <c r="AC120" s="15">
        <f>PPMT($AD$4/12,COUNT(Z$55:Z120),COUNT($Z$55:$Z$331),-$AA$54,$AA$5)</f>
        <v>47001.533825921913</v>
      </c>
      <c r="AD120" s="15">
        <f t="shared" ref="AD120:AD183" si="11">SUM(AB120:AC120)</f>
        <v>102114.21401139007</v>
      </c>
      <c r="AE120" s="15"/>
      <c r="AF120" s="14">
        <f t="shared" si="6"/>
        <v>45107</v>
      </c>
      <c r="AG120" s="15">
        <f t="shared" si="7"/>
        <v>70287.717801137507</v>
      </c>
      <c r="AH120" s="15">
        <f t="shared" si="8"/>
        <v>55807.528932730231</v>
      </c>
      <c r="AI120" s="15">
        <f t="shared" si="9"/>
        <v>126095.24673386774</v>
      </c>
    </row>
    <row r="121" spans="2:35" x14ac:dyDescent="0.2">
      <c r="B121" s="14">
        <v>45138</v>
      </c>
      <c r="C121" s="15">
        <v>844433.21775632235</v>
      </c>
      <c r="D121" s="15">
        <v>3881.2697480382076</v>
      </c>
      <c r="E121" s="15">
        <v>2389.2727247414532</v>
      </c>
      <c r="F121" s="15">
        <v>6270.5424727796608</v>
      </c>
      <c r="H121" s="16">
        <v>45138</v>
      </c>
      <c r="I121" s="15">
        <v>239562.42042749573</v>
      </c>
      <c r="J121" s="15">
        <v>2021.773854118589</v>
      </c>
      <c r="K121" s="15">
        <v>414.97726113967633</v>
      </c>
      <c r="L121" s="15">
        <v>2436.7511152582656</v>
      </c>
      <c r="N121" s="16">
        <v>45138</v>
      </c>
      <c r="O121" s="15">
        <v>139826.81144340246</v>
      </c>
      <c r="P121" s="15">
        <v>642.68619685746307</v>
      </c>
      <c r="Q121" s="15">
        <v>395.63150731677422</v>
      </c>
      <c r="R121" s="15">
        <v>1038.3177041742374</v>
      </c>
      <c r="S121" s="15"/>
      <c r="T121" s="16">
        <v>45138</v>
      </c>
      <c r="U121" s="15">
        <v>1955622.8735448893</v>
      </c>
      <c r="V121" s="15">
        <v>8588.4437863179646</v>
      </c>
      <c r="W121" s="15">
        <v>5646.9776439475445</v>
      </c>
      <c r="X121" s="15">
        <v>14235.421430265509</v>
      </c>
      <c r="Y121" s="16"/>
      <c r="Z121" s="16">
        <v>45138</v>
      </c>
      <c r="AA121" s="15">
        <f t="shared" si="10"/>
        <v>14936555.553063922</v>
      </c>
      <c r="AB121" s="15">
        <f>IPMT($AD$4/12,COUNT(Z$55:Z121),COUNT($Z$55:$Z$331),-$AA$54,$AA$5)</f>
        <v>54940.34122810643</v>
      </c>
      <c r="AC121" s="15">
        <f>PPMT($AD$4/12,COUNT(Z$55:Z121),COUNT($Z$55:$Z$331),-$AA$54,$AA$5)</f>
        <v>47173.872783283623</v>
      </c>
      <c r="AD121" s="15">
        <f t="shared" si="11"/>
        <v>102114.21401139005</v>
      </c>
      <c r="AE121" s="15"/>
      <c r="AF121" s="14">
        <f t="shared" si="6"/>
        <v>45138</v>
      </c>
      <c r="AG121" s="15">
        <f t="shared" si="7"/>
        <v>70074.514813438655</v>
      </c>
      <c r="AH121" s="15">
        <f t="shared" si="8"/>
        <v>56020.731920429069</v>
      </c>
      <c r="AI121" s="15">
        <f t="shared" si="9"/>
        <v>126095.24673386772</v>
      </c>
    </row>
    <row r="122" spans="2:35" x14ac:dyDescent="0.2">
      <c r="B122" s="14">
        <v>45169</v>
      </c>
      <c r="C122" s="15">
        <v>842032.9941982592</v>
      </c>
      <c r="D122" s="15">
        <v>3870.3189147164762</v>
      </c>
      <c r="E122" s="15">
        <v>2400.223558063185</v>
      </c>
      <c r="F122" s="15">
        <v>6270.5424727796617</v>
      </c>
      <c r="H122" s="16">
        <v>45169</v>
      </c>
      <c r="I122" s="15">
        <v>239143.94704470166</v>
      </c>
      <c r="J122" s="15">
        <v>2018.2777324641884</v>
      </c>
      <c r="K122" s="15">
        <v>418.47338279407683</v>
      </c>
      <c r="L122" s="15">
        <v>2436.7511152582651</v>
      </c>
      <c r="N122" s="16">
        <v>45169</v>
      </c>
      <c r="O122" s="15">
        <v>139429.36662501047</v>
      </c>
      <c r="P122" s="15">
        <v>640.87288578226116</v>
      </c>
      <c r="Q122" s="15">
        <v>397.44481839197607</v>
      </c>
      <c r="R122" s="15">
        <v>1038.3177041742372</v>
      </c>
      <c r="S122" s="15"/>
      <c r="T122" s="16">
        <v>45169</v>
      </c>
      <c r="U122" s="15">
        <v>1949975.8959009417</v>
      </c>
      <c r="V122" s="15">
        <v>8563.6441428316302</v>
      </c>
      <c r="W122" s="15">
        <v>5671.7772874338798</v>
      </c>
      <c r="X122" s="15">
        <v>14235.421430265509</v>
      </c>
      <c r="Y122" s="16"/>
      <c r="Z122" s="16">
        <v>45169</v>
      </c>
      <c r="AA122" s="15">
        <f t="shared" si="10"/>
        <v>14889208.709413767</v>
      </c>
      <c r="AB122" s="15">
        <f>IPMT($AD$4/12,COUNT(Z$55:Z122),COUNT($Z$55:$Z$331),-$AA$54,$AA$5)</f>
        <v>54767.370361234389</v>
      </c>
      <c r="AC122" s="15">
        <f>PPMT($AD$4/12,COUNT(Z$55:Z122),COUNT($Z$55:$Z$331),-$AA$54,$AA$5)</f>
        <v>47346.843650155672</v>
      </c>
      <c r="AD122" s="15">
        <f t="shared" si="11"/>
        <v>102114.21401139005</v>
      </c>
      <c r="AE122" s="15"/>
      <c r="AF122" s="14">
        <f t="shared" si="6"/>
        <v>45169</v>
      </c>
      <c r="AG122" s="15">
        <f t="shared" si="7"/>
        <v>69860.484037028946</v>
      </c>
      <c r="AH122" s="15">
        <f t="shared" si="8"/>
        <v>56234.762696838792</v>
      </c>
      <c r="AI122" s="15">
        <f t="shared" si="9"/>
        <v>126095.24673386774</v>
      </c>
    </row>
    <row r="123" spans="2:35" x14ac:dyDescent="0.2">
      <c r="B123" s="14">
        <v>45199</v>
      </c>
      <c r="C123" s="15">
        <v>839621.76961555495</v>
      </c>
      <c r="D123" s="15">
        <v>3859.3178900753537</v>
      </c>
      <c r="E123" s="15">
        <v>2411.224582704308</v>
      </c>
      <c r="F123" s="15">
        <v>6270.5424727796617</v>
      </c>
      <c r="H123" s="16">
        <v>45199</v>
      </c>
      <c r="I123" s="15">
        <v>238721.94808594865</v>
      </c>
      <c r="J123" s="15">
        <v>2014.7521565052582</v>
      </c>
      <c r="K123" s="15">
        <v>421.99895875300695</v>
      </c>
      <c r="L123" s="15">
        <v>2436.7511152582651</v>
      </c>
      <c r="N123" s="16">
        <v>45199</v>
      </c>
      <c r="O123" s="15">
        <v>139030.10018453421</v>
      </c>
      <c r="P123" s="15">
        <v>639.05126369796449</v>
      </c>
      <c r="Q123" s="15">
        <v>399.26644047627269</v>
      </c>
      <c r="R123" s="15">
        <v>1038.3177041742372</v>
      </c>
      <c r="S123" s="15"/>
      <c r="T123" s="16">
        <v>45199</v>
      </c>
      <c r="U123" s="15">
        <v>1944304.1186135078</v>
      </c>
      <c r="V123" s="15">
        <v>8538.7355875776484</v>
      </c>
      <c r="W123" s="15">
        <v>5696.6858426878598</v>
      </c>
      <c r="X123" s="15">
        <v>14235.421430265509</v>
      </c>
      <c r="Y123" s="16"/>
      <c r="Z123" s="16">
        <v>45199</v>
      </c>
      <c r="AA123" s="15">
        <f t="shared" si="10"/>
        <v>14841688.260670228</v>
      </c>
      <c r="AB123" s="15">
        <f>IPMT($AD$4/12,COUNT(Z$55:Z123),COUNT($Z$55:$Z$331),-$AA$54,$AA$5)</f>
        <v>54593.765267850496</v>
      </c>
      <c r="AC123" s="15">
        <f>PPMT($AD$4/12,COUNT(Z$55:Z123),COUNT($Z$55:$Z$331),-$AA$54,$AA$5)</f>
        <v>47520.448743539571</v>
      </c>
      <c r="AD123" s="15">
        <f t="shared" si="11"/>
        <v>102114.21401139007</v>
      </c>
      <c r="AE123" s="15"/>
      <c r="AF123" s="14">
        <f t="shared" si="6"/>
        <v>45199</v>
      </c>
      <c r="AG123" s="15">
        <f t="shared" si="7"/>
        <v>69645.622165706722</v>
      </c>
      <c r="AH123" s="15">
        <f t="shared" si="8"/>
        <v>56449.624568161016</v>
      </c>
      <c r="AI123" s="15">
        <f t="shared" si="9"/>
        <v>126095.24673386774</v>
      </c>
    </row>
    <row r="124" spans="2:35" x14ac:dyDescent="0.2">
      <c r="B124" s="14">
        <v>45230</v>
      </c>
      <c r="C124" s="15">
        <v>837199.49358684663</v>
      </c>
      <c r="D124" s="15">
        <v>3848.266444071292</v>
      </c>
      <c r="E124" s="15">
        <v>2422.2760287083697</v>
      </c>
      <c r="F124" s="15">
        <v>6270.5424727796617</v>
      </c>
      <c r="H124" s="16">
        <v>45230</v>
      </c>
      <c r="I124" s="15">
        <v>238296.39384878406</v>
      </c>
      <c r="J124" s="15">
        <v>2011.1968780936679</v>
      </c>
      <c r="K124" s="15">
        <v>425.55423716459745</v>
      </c>
      <c r="L124" s="15">
        <v>2436.7511152582656</v>
      </c>
      <c r="N124" s="16">
        <v>45230</v>
      </c>
      <c r="O124" s="15">
        <v>138629.00377287241</v>
      </c>
      <c r="P124" s="15">
        <v>637.22129251244837</v>
      </c>
      <c r="Q124" s="15">
        <v>401.09641166178892</v>
      </c>
      <c r="R124" s="15">
        <v>1038.3177041742374</v>
      </c>
      <c r="S124" s="15"/>
      <c r="T124" s="16">
        <v>45230</v>
      </c>
      <c r="U124" s="15">
        <v>1938607.4327708199</v>
      </c>
      <c r="V124" s="15">
        <v>8513.7176422518423</v>
      </c>
      <c r="W124" s="15">
        <v>5721.703788013665</v>
      </c>
      <c r="X124" s="15">
        <v>14235.421430265507</v>
      </c>
      <c r="Y124" s="16"/>
      <c r="Z124" s="16">
        <v>45230</v>
      </c>
      <c r="AA124" s="15">
        <f t="shared" si="10"/>
        <v>14793993.570281295</v>
      </c>
      <c r="AB124" s="15">
        <f>IPMT($AD$4/12,COUNT(Z$55:Z124),COUNT($Z$55:$Z$331),-$AA$54,$AA$5)</f>
        <v>54419.523622457513</v>
      </c>
      <c r="AC124" s="15">
        <f>PPMT($AD$4/12,COUNT(Z$55:Z124),COUNT($Z$55:$Z$331),-$AA$54,$AA$5)</f>
        <v>47694.690388932548</v>
      </c>
      <c r="AD124" s="15">
        <f t="shared" si="11"/>
        <v>102114.21401139005</v>
      </c>
      <c r="AE124" s="15"/>
      <c r="AF124" s="14">
        <f t="shared" si="6"/>
        <v>45230</v>
      </c>
      <c r="AG124" s="15">
        <f t="shared" si="7"/>
        <v>69429.925879386763</v>
      </c>
      <c r="AH124" s="15">
        <f t="shared" si="8"/>
        <v>56665.320854480968</v>
      </c>
      <c r="AI124" s="15">
        <f t="shared" si="9"/>
        <v>126095.24673386774</v>
      </c>
    </row>
    <row r="125" spans="2:35" x14ac:dyDescent="0.2">
      <c r="B125" s="14">
        <v>45260</v>
      </c>
      <c r="C125" s="15">
        <v>834766.11545967334</v>
      </c>
      <c r="D125" s="15">
        <v>3837.1643456063794</v>
      </c>
      <c r="E125" s="15">
        <v>2433.3781271732823</v>
      </c>
      <c r="F125" s="15">
        <v>6270.5424727796617</v>
      </c>
      <c r="H125" s="16">
        <v>45260</v>
      </c>
      <c r="I125" s="15">
        <v>237867.25438051648</v>
      </c>
      <c r="J125" s="15">
        <v>2007.6116469906744</v>
      </c>
      <c r="K125" s="15">
        <v>429.13946826759104</v>
      </c>
      <c r="L125" s="15">
        <v>2436.7511152582656</v>
      </c>
      <c r="N125" s="16">
        <v>45260</v>
      </c>
      <c r="O125" s="15">
        <v>138226.06900265717</v>
      </c>
      <c r="P125" s="15">
        <v>635.38293395899859</v>
      </c>
      <c r="Q125" s="15">
        <v>402.9347702152387</v>
      </c>
      <c r="R125" s="15">
        <v>1038.3177041742374</v>
      </c>
      <c r="S125" s="15"/>
      <c r="T125" s="16">
        <v>45260</v>
      </c>
      <c r="U125" s="15">
        <v>1932885.7289828062</v>
      </c>
      <c r="V125" s="15">
        <v>8488.5898264494826</v>
      </c>
      <c r="W125" s="15">
        <v>5746.8316038160247</v>
      </c>
      <c r="X125" s="15">
        <v>14235.421430265507</v>
      </c>
      <c r="Y125" s="16"/>
      <c r="Z125" s="16">
        <v>45260</v>
      </c>
      <c r="AA125" s="15">
        <f t="shared" si="10"/>
        <v>14746123.999360936</v>
      </c>
      <c r="AB125" s="15">
        <f>IPMT($AD$4/12,COUNT(Z$55:Z125),COUNT($Z$55:$Z$331),-$AA$54,$AA$5)</f>
        <v>54244.64309103143</v>
      </c>
      <c r="AC125" s="15">
        <f>PPMT($AD$4/12,COUNT(Z$55:Z125),COUNT($Z$55:$Z$331),-$AA$54,$AA$5)</f>
        <v>47869.570920358638</v>
      </c>
      <c r="AD125" s="15">
        <f t="shared" si="11"/>
        <v>102114.21401139007</v>
      </c>
      <c r="AE125" s="15"/>
      <c r="AF125" s="14">
        <f t="shared" si="6"/>
        <v>45260</v>
      </c>
      <c r="AG125" s="15">
        <f t="shared" si="7"/>
        <v>69213.39184403696</v>
      </c>
      <c r="AH125" s="15">
        <f t="shared" si="8"/>
        <v>56881.854889830778</v>
      </c>
      <c r="AI125" s="15">
        <f t="shared" si="9"/>
        <v>126095.24673386774</v>
      </c>
    </row>
    <row r="126" spans="2:35" x14ac:dyDescent="0.2">
      <c r="B126" s="14">
        <v>45291</v>
      </c>
      <c r="C126" s="15">
        <v>832321.58434941713</v>
      </c>
      <c r="D126" s="15">
        <v>3826.0113625235012</v>
      </c>
      <c r="E126" s="15">
        <v>2444.5311102561604</v>
      </c>
      <c r="F126" s="15">
        <v>6270.5424727796617</v>
      </c>
      <c r="H126" s="16">
        <v>45291</v>
      </c>
      <c r="I126" s="15">
        <v>237434.49947610751</v>
      </c>
      <c r="J126" s="15">
        <v>2003.996210849311</v>
      </c>
      <c r="K126" s="15">
        <v>432.75490440895425</v>
      </c>
      <c r="L126" s="15">
        <v>2436.7511152582651</v>
      </c>
      <c r="N126" s="16">
        <v>45291</v>
      </c>
      <c r="O126" s="15">
        <v>137821.28744807845</v>
      </c>
      <c r="P126" s="15">
        <v>633.53614959551203</v>
      </c>
      <c r="Q126" s="15">
        <v>404.78155457872532</v>
      </c>
      <c r="R126" s="15">
        <v>1038.3177041742374</v>
      </c>
      <c r="S126" s="15"/>
      <c r="T126" s="16">
        <v>45291</v>
      </c>
      <c r="U126" s="15">
        <v>1927138.8973789902</v>
      </c>
      <c r="V126" s="15">
        <v>8463.3516576560614</v>
      </c>
      <c r="W126" s="15">
        <v>5772.0697726094504</v>
      </c>
      <c r="X126" s="15">
        <v>14235.421430265513</v>
      </c>
      <c r="Y126" s="16"/>
      <c r="Z126" s="16">
        <v>45291</v>
      </c>
      <c r="AA126" s="15">
        <f t="shared" si="10"/>
        <v>14698078.906680536</v>
      </c>
      <c r="AB126" s="15">
        <f>IPMT($AD$4/12,COUNT(Z$55:Z126),COUNT($Z$55:$Z$331),-$AA$54,$AA$5)</f>
        <v>54069.121330990107</v>
      </c>
      <c r="AC126" s="15">
        <f>PPMT($AD$4/12,COUNT(Z$55:Z126),COUNT($Z$55:$Z$331),-$AA$54,$AA$5)</f>
        <v>48045.092680399954</v>
      </c>
      <c r="AD126" s="15">
        <f t="shared" si="11"/>
        <v>102114.21401139005</v>
      </c>
      <c r="AE126" s="15"/>
      <c r="AF126" s="14">
        <f t="shared" si="6"/>
        <v>45291</v>
      </c>
      <c r="AG126" s="15">
        <f t="shared" si="7"/>
        <v>68996.016711614488</v>
      </c>
      <c r="AH126" s="15">
        <f t="shared" si="8"/>
        <v>57099.230022253243</v>
      </c>
      <c r="AI126" s="15">
        <f t="shared" si="9"/>
        <v>126095.24673386774</v>
      </c>
    </row>
    <row r="127" spans="2:35" x14ac:dyDescent="0.2">
      <c r="B127" s="14">
        <v>45322</v>
      </c>
      <c r="C127" s="15">
        <v>829865.84913823893</v>
      </c>
      <c r="D127" s="15">
        <v>3814.8072616014942</v>
      </c>
      <c r="E127" s="15">
        <v>2455.7352111781674</v>
      </c>
      <c r="F127" s="15">
        <v>6270.5424727796617</v>
      </c>
      <c r="H127" s="16">
        <v>45322</v>
      </c>
      <c r="I127" s="15">
        <v>236998.09867604586</v>
      </c>
      <c r="J127" s="15">
        <v>2000.3503151966263</v>
      </c>
      <c r="K127" s="15">
        <v>436.40080006163902</v>
      </c>
      <c r="L127" s="15">
        <v>2436.7511152582651</v>
      </c>
      <c r="N127" s="16">
        <v>45322</v>
      </c>
      <c r="O127" s="15">
        <v>137414.6506447079</v>
      </c>
      <c r="P127" s="15">
        <v>631.68090080369291</v>
      </c>
      <c r="Q127" s="15">
        <v>406.63680337054444</v>
      </c>
      <c r="R127" s="15">
        <v>1038.3177041742374</v>
      </c>
      <c r="S127" s="15"/>
      <c r="T127" s="16">
        <v>45322</v>
      </c>
      <c r="U127" s="15">
        <v>1921366.8276063807</v>
      </c>
      <c r="V127" s="15">
        <v>8438.0026512380155</v>
      </c>
      <c r="W127" s="15">
        <v>5797.4187790274937</v>
      </c>
      <c r="X127" s="15">
        <v>14235.421430265509</v>
      </c>
      <c r="Y127" s="16"/>
      <c r="Z127" s="16">
        <v>45322</v>
      </c>
      <c r="AA127" s="15">
        <f t="shared" si="10"/>
        <v>14649857.648660308</v>
      </c>
      <c r="AB127" s="15">
        <f>IPMT($AD$4/12,COUNT(Z$55:Z127),COUNT($Z$55:$Z$331),-$AA$54,$AA$5)</f>
        <v>53892.955991161987</v>
      </c>
      <c r="AC127" s="15">
        <f>PPMT($AD$4/12,COUNT(Z$55:Z127),COUNT($Z$55:$Z$331),-$AA$54,$AA$5)</f>
        <v>48221.258020228081</v>
      </c>
      <c r="AD127" s="15">
        <f t="shared" si="11"/>
        <v>102114.21401139007</v>
      </c>
      <c r="AE127" s="15"/>
      <c r="AF127" s="14">
        <f t="shared" si="6"/>
        <v>45322</v>
      </c>
      <c r="AG127" s="15">
        <f t="shared" si="7"/>
        <v>68777.797120001807</v>
      </c>
      <c r="AH127" s="15">
        <f t="shared" si="8"/>
        <v>57317.449613865923</v>
      </c>
      <c r="AI127" s="15">
        <f t="shared" si="9"/>
        <v>126095.24673386774</v>
      </c>
    </row>
    <row r="128" spans="2:35" x14ac:dyDescent="0.2">
      <c r="B128" s="14">
        <v>45351</v>
      </c>
      <c r="C128" s="15">
        <v>827398.85847400955</v>
      </c>
      <c r="D128" s="15">
        <v>3803.5518085502608</v>
      </c>
      <c r="E128" s="15">
        <v>2466.9906642294009</v>
      </c>
      <c r="F128" s="15">
        <v>6270.5424727796617</v>
      </c>
      <c r="H128" s="16">
        <v>45351</v>
      </c>
      <c r="I128" s="15">
        <v>236558.02126420336</v>
      </c>
      <c r="J128" s="15">
        <v>1996.6737034157707</v>
      </c>
      <c r="K128" s="15">
        <v>440.07741184249437</v>
      </c>
      <c r="L128" s="15">
        <v>2436.7511152582651</v>
      </c>
      <c r="N128" s="16">
        <v>45351</v>
      </c>
      <c r="O128" s="15">
        <v>137006.15008932192</v>
      </c>
      <c r="P128" s="15">
        <v>629.81714878824459</v>
      </c>
      <c r="Q128" s="15">
        <v>408.50055538599275</v>
      </c>
      <c r="R128" s="15">
        <v>1038.3177041742374</v>
      </c>
      <c r="S128" s="15"/>
      <c r="T128" s="16">
        <v>45351</v>
      </c>
      <c r="U128" s="15">
        <v>1915569.4088273533</v>
      </c>
      <c r="V128" s="15">
        <v>8412.5423204334529</v>
      </c>
      <c r="W128" s="15">
        <v>5822.8791098320553</v>
      </c>
      <c r="X128" s="15">
        <v>14235.421430265509</v>
      </c>
      <c r="Y128" s="16"/>
      <c r="Z128" s="16">
        <v>45351</v>
      </c>
      <c r="AA128" s="15">
        <f t="shared" si="10"/>
        <v>14601459.579360671</v>
      </c>
      <c r="AB128" s="15">
        <f>IPMT($AD$4/12,COUNT(Z$55:Z128),COUNT($Z$55:$Z$331),-$AA$54,$AA$5)</f>
        <v>53716.144711754481</v>
      </c>
      <c r="AC128" s="15">
        <f>PPMT($AD$4/12,COUNT(Z$55:Z128),COUNT($Z$55:$Z$331),-$AA$54,$AA$5)</f>
        <v>48398.069299635587</v>
      </c>
      <c r="AD128" s="15">
        <f t="shared" si="11"/>
        <v>102114.21401139007</v>
      </c>
      <c r="AE128" s="15"/>
      <c r="AF128" s="14">
        <f t="shared" si="6"/>
        <v>45351</v>
      </c>
      <c r="AG128" s="15">
        <f t="shared" si="7"/>
        <v>68558.729692942215</v>
      </c>
      <c r="AH128" s="15">
        <f t="shared" si="8"/>
        <v>57536.51704092553</v>
      </c>
      <c r="AI128" s="15">
        <f t="shared" si="9"/>
        <v>126095.24673386774</v>
      </c>
    </row>
    <row r="129" spans="2:35" x14ac:dyDescent="0.2">
      <c r="B129" s="14">
        <v>45382</v>
      </c>
      <c r="C129" s="15">
        <v>824920.56076923572</v>
      </c>
      <c r="D129" s="15">
        <v>3792.2447680058754</v>
      </c>
      <c r="E129" s="15">
        <v>2478.2977047737854</v>
      </c>
      <c r="F129" s="15">
        <v>6270.5424727796608</v>
      </c>
      <c r="H129" s="16">
        <v>45382</v>
      </c>
      <c r="I129" s="15">
        <v>236114.23626567304</v>
      </c>
      <c r="J129" s="15">
        <v>1992.9661167279371</v>
      </c>
      <c r="K129" s="15">
        <v>443.7849985303281</v>
      </c>
      <c r="L129" s="15">
        <v>2436.7511152582651</v>
      </c>
      <c r="N129" s="16">
        <v>45382</v>
      </c>
      <c r="O129" s="15">
        <v>136595.77723972374</v>
      </c>
      <c r="P129" s="15">
        <v>627.94485457605867</v>
      </c>
      <c r="Q129" s="15">
        <v>410.37284959817856</v>
      </c>
      <c r="R129" s="15">
        <v>1038.3177041742372</v>
      </c>
      <c r="S129" s="15"/>
      <c r="T129" s="16">
        <v>45382</v>
      </c>
      <c r="U129" s="15">
        <v>1909746.5297175213</v>
      </c>
      <c r="V129" s="15">
        <v>8386.9701763427729</v>
      </c>
      <c r="W129" s="15">
        <v>5848.4512539227353</v>
      </c>
      <c r="X129" s="15">
        <v>14235.421430265509</v>
      </c>
      <c r="Y129" s="16"/>
      <c r="Z129" s="16">
        <v>45382</v>
      </c>
      <c r="AA129" s="15">
        <f t="shared" si="10"/>
        <v>14552884.050473604</v>
      </c>
      <c r="AB129" s="15">
        <f>IPMT($AD$4/12,COUNT(Z$55:Z129),COUNT($Z$55:$Z$331),-$AA$54,$AA$5)</f>
        <v>53538.685124322474</v>
      </c>
      <c r="AC129" s="15">
        <f>PPMT($AD$4/12,COUNT(Z$55:Z129),COUNT($Z$55:$Z$331),-$AA$54,$AA$5)</f>
        <v>48575.528887067587</v>
      </c>
      <c r="AD129" s="15">
        <f t="shared" si="11"/>
        <v>102114.21401139005</v>
      </c>
      <c r="AE129" s="15"/>
      <c r="AF129" s="14">
        <f t="shared" si="6"/>
        <v>45382</v>
      </c>
      <c r="AG129" s="15">
        <f t="shared" si="7"/>
        <v>68338.811039975117</v>
      </c>
      <c r="AH129" s="15">
        <f t="shared" si="8"/>
        <v>57756.435693892614</v>
      </c>
      <c r="AI129" s="15">
        <f t="shared" si="9"/>
        <v>126095.24673386774</v>
      </c>
    </row>
    <row r="130" spans="2:35" x14ac:dyDescent="0.2">
      <c r="B130" s="14">
        <v>45412</v>
      </c>
      <c r="C130" s="15">
        <v>822430.90419998171</v>
      </c>
      <c r="D130" s="15">
        <v>3780.8859035256628</v>
      </c>
      <c r="E130" s="15">
        <v>2489.6565692539989</v>
      </c>
      <c r="F130" s="15">
        <v>6270.5424727796617</v>
      </c>
      <c r="H130" s="16">
        <v>45412</v>
      </c>
      <c r="I130" s="15">
        <v>235666.71244458892</v>
      </c>
      <c r="J130" s="15">
        <v>1989.2272941741448</v>
      </c>
      <c r="K130" s="15">
        <v>447.52382108412041</v>
      </c>
      <c r="L130" s="15">
        <v>2436.7511152582651</v>
      </c>
      <c r="N130" s="16">
        <v>45412</v>
      </c>
      <c r="O130" s="15">
        <v>136183.52351456491</v>
      </c>
      <c r="P130" s="15">
        <v>626.06397901540038</v>
      </c>
      <c r="Q130" s="15">
        <v>412.25372515883691</v>
      </c>
      <c r="R130" s="15">
        <v>1038.3177041742374</v>
      </c>
      <c r="S130" s="15"/>
      <c r="T130" s="16">
        <v>45412</v>
      </c>
      <c r="U130" s="15">
        <v>1903898.0784635986</v>
      </c>
      <c r="V130" s="15">
        <v>8361.2857279192976</v>
      </c>
      <c r="W130" s="15">
        <v>5874.1357023462124</v>
      </c>
      <c r="X130" s="15">
        <v>14235.421430265509</v>
      </c>
      <c r="Y130" s="16"/>
      <c r="Z130" s="16">
        <v>45412</v>
      </c>
      <c r="AA130" s="15">
        <f t="shared" si="10"/>
        <v>14504130.411313951</v>
      </c>
      <c r="AB130" s="15">
        <f>IPMT($AD$4/12,COUNT(Z$55:Z130),COUNT($Z$55:$Z$331),-$AA$54,$AA$5)</f>
        <v>53360.574851736572</v>
      </c>
      <c r="AC130" s="15">
        <f>PPMT($AD$4/12,COUNT(Z$55:Z130),COUNT($Z$55:$Z$331),-$AA$54,$AA$5)</f>
        <v>48753.639159653489</v>
      </c>
      <c r="AD130" s="15">
        <f t="shared" si="11"/>
        <v>102114.21401139005</v>
      </c>
      <c r="AE130" s="15"/>
      <c r="AF130" s="14">
        <f t="shared" si="6"/>
        <v>45412</v>
      </c>
      <c r="AG130" s="15">
        <f t="shared" si="7"/>
        <v>68118.037756371079</v>
      </c>
      <c r="AH130" s="15">
        <f t="shared" si="8"/>
        <v>57977.208977496659</v>
      </c>
      <c r="AI130" s="15">
        <f t="shared" si="9"/>
        <v>126095.24673386774</v>
      </c>
    </row>
    <row r="131" spans="2:35" x14ac:dyDescent="0.2">
      <c r="B131" s="14">
        <v>45443</v>
      </c>
      <c r="C131" s="15">
        <v>819929.83670478535</v>
      </c>
      <c r="D131" s="15">
        <v>3769.4749775832479</v>
      </c>
      <c r="E131" s="15">
        <v>2501.0674951964133</v>
      </c>
      <c r="F131" s="15">
        <v>6270.5424727796617</v>
      </c>
      <c r="H131" s="16">
        <v>45443</v>
      </c>
      <c r="I131" s="15">
        <v>235215.41830192754</v>
      </c>
      <c r="J131" s="15">
        <v>1985.4569725968727</v>
      </c>
      <c r="K131" s="15">
        <v>451.2941426613927</v>
      </c>
      <c r="L131" s="15">
        <v>2436.7511152582656</v>
      </c>
      <c r="N131" s="16">
        <v>45443</v>
      </c>
      <c r="O131" s="15">
        <v>135769.38029316577</v>
      </c>
      <c r="P131" s="15">
        <v>624.1744827750889</v>
      </c>
      <c r="Q131" s="15">
        <v>414.14322139914827</v>
      </c>
      <c r="R131" s="15">
        <v>1038.3177041742372</v>
      </c>
      <c r="S131" s="15"/>
      <c r="T131" s="16">
        <v>45443</v>
      </c>
      <c r="U131" s="15">
        <v>1898023.9427612524</v>
      </c>
      <c r="V131" s="15">
        <v>8335.4884819598265</v>
      </c>
      <c r="W131" s="15">
        <v>5899.9329483056827</v>
      </c>
      <c r="X131" s="15">
        <v>14235.421430265509</v>
      </c>
      <c r="Y131" s="16"/>
      <c r="Z131" s="16">
        <v>45443</v>
      </c>
      <c r="AA131" s="15">
        <f t="shared" si="10"/>
        <v>14455198.008810712</v>
      </c>
      <c r="AB131" s="15">
        <f>IPMT($AD$4/12,COUNT(Z$55:Z131),COUNT($Z$55:$Z$331),-$AA$54,$AA$5)</f>
        <v>53181.811508151171</v>
      </c>
      <c r="AC131" s="15">
        <f>PPMT($AD$4/12,COUNT(Z$55:Z131),COUNT($Z$55:$Z$331),-$AA$54,$AA$5)</f>
        <v>48932.402503238889</v>
      </c>
      <c r="AD131" s="15">
        <f t="shared" si="11"/>
        <v>102114.21401139005</v>
      </c>
      <c r="AE131" s="15"/>
      <c r="AF131" s="14">
        <f t="shared" si="6"/>
        <v>45443</v>
      </c>
      <c r="AG131" s="15">
        <f t="shared" si="7"/>
        <v>67896.406423066204</v>
      </c>
      <c r="AH131" s="15">
        <f t="shared" si="8"/>
        <v>58198.840310801526</v>
      </c>
      <c r="AI131" s="15">
        <f t="shared" si="9"/>
        <v>126095.24673386774</v>
      </c>
    </row>
    <row r="132" spans="2:35" x14ac:dyDescent="0.2">
      <c r="B132" s="14">
        <v>45473</v>
      </c>
      <c r="C132" s="15">
        <v>817417.30598356924</v>
      </c>
      <c r="D132" s="15">
        <v>3758.0117515635984</v>
      </c>
      <c r="E132" s="15">
        <v>2512.5307212160633</v>
      </c>
      <c r="F132" s="15">
        <v>6270.5424727796617</v>
      </c>
      <c r="H132" s="16">
        <v>45473</v>
      </c>
      <c r="I132" s="15">
        <v>234760.32207329079</v>
      </c>
      <c r="J132" s="15">
        <v>1981.6548866215364</v>
      </c>
      <c r="K132" s="15">
        <v>455.09622863672905</v>
      </c>
      <c r="L132" s="15">
        <v>2436.7511152582656</v>
      </c>
      <c r="N132" s="16">
        <v>45473</v>
      </c>
      <c r="O132" s="15">
        <v>135353.33891533522</v>
      </c>
      <c r="P132" s="15">
        <v>622.27632634367626</v>
      </c>
      <c r="Q132" s="15">
        <v>416.04137783056103</v>
      </c>
      <c r="R132" s="15">
        <v>1038.3177041742374</v>
      </c>
      <c r="S132" s="15"/>
      <c r="T132" s="16">
        <v>45473</v>
      </c>
      <c r="U132" s="15">
        <v>1892124.0098129467</v>
      </c>
      <c r="V132" s="15">
        <v>8309.5779430951843</v>
      </c>
      <c r="W132" s="15">
        <v>5925.8434871703257</v>
      </c>
      <c r="X132" s="15">
        <v>14235.421430265509</v>
      </c>
      <c r="Y132" s="16"/>
      <c r="Z132" s="16">
        <v>45473</v>
      </c>
      <c r="AA132" s="15">
        <f t="shared" si="10"/>
        <v>14406086.187498294</v>
      </c>
      <c r="AB132" s="15">
        <f>IPMT($AD$4/12,COUNT(Z$55:Z132),COUNT($Z$55:$Z$331),-$AA$54,$AA$5)</f>
        <v>53002.392698972624</v>
      </c>
      <c r="AC132" s="15">
        <f>PPMT($AD$4/12,COUNT(Z$55:Z132),COUNT($Z$55:$Z$331),-$AA$54,$AA$5)</f>
        <v>49111.821312417436</v>
      </c>
      <c r="AD132" s="15">
        <f t="shared" si="11"/>
        <v>102114.21401139005</v>
      </c>
      <c r="AE132" s="15"/>
      <c r="AF132" s="14">
        <f t="shared" si="6"/>
        <v>45473</v>
      </c>
      <c r="AG132" s="15">
        <f t="shared" si="7"/>
        <v>67673.913606596616</v>
      </c>
      <c r="AH132" s="15">
        <f t="shared" si="8"/>
        <v>58421.333127271115</v>
      </c>
      <c r="AI132" s="15">
        <f t="shared" si="9"/>
        <v>126095.24673386774</v>
      </c>
    </row>
    <row r="133" spans="2:35" x14ac:dyDescent="0.2">
      <c r="B133" s="14">
        <v>45504</v>
      </c>
      <c r="C133" s="15">
        <v>814893.25949654763</v>
      </c>
      <c r="D133" s="15">
        <v>3746.4959857580243</v>
      </c>
      <c r="E133" s="15">
        <v>2524.0464870216369</v>
      </c>
      <c r="F133" s="15">
        <v>6270.5424727796617</v>
      </c>
      <c r="H133" s="16">
        <v>45504</v>
      </c>
      <c r="I133" s="15">
        <v>234301.39172667035</v>
      </c>
      <c r="J133" s="15">
        <v>1977.8207686378105</v>
      </c>
      <c r="K133" s="15">
        <v>458.93034662045483</v>
      </c>
      <c r="L133" s="15">
        <v>2436.7511152582651</v>
      </c>
      <c r="N133" s="16">
        <v>45504</v>
      </c>
      <c r="O133" s="15">
        <v>134935.3906811896</v>
      </c>
      <c r="P133" s="15">
        <v>620.3694700286195</v>
      </c>
      <c r="Q133" s="15">
        <v>417.94823414561773</v>
      </c>
      <c r="R133" s="15">
        <v>1038.3177041742372</v>
      </c>
      <c r="S133" s="15"/>
      <c r="T133" s="16">
        <v>45504</v>
      </c>
      <c r="U133" s="15">
        <v>1886198.1663257764</v>
      </c>
      <c r="V133" s="15">
        <v>8283.5536137806939</v>
      </c>
      <c r="W133" s="15">
        <v>5951.8678164848152</v>
      </c>
      <c r="X133" s="15">
        <v>14235.421430265509</v>
      </c>
      <c r="Y133" s="16"/>
      <c r="Z133" s="16">
        <v>45504</v>
      </c>
      <c r="AA133" s="15">
        <f t="shared" si="10"/>
        <v>14356794.28950773</v>
      </c>
      <c r="AB133" s="15">
        <f>IPMT($AD$4/12,COUNT(Z$55:Z133),COUNT($Z$55:$Z$331),-$AA$54,$AA$5)</f>
        <v>52822.316020827093</v>
      </c>
      <c r="AC133" s="15">
        <f>PPMT($AD$4/12,COUNT(Z$55:Z133),COUNT($Z$55:$Z$331),-$AA$54,$AA$5)</f>
        <v>49291.897990562968</v>
      </c>
      <c r="AD133" s="15">
        <f t="shared" si="11"/>
        <v>102114.21401139005</v>
      </c>
      <c r="AE133" s="15"/>
      <c r="AF133" s="14">
        <f t="shared" si="6"/>
        <v>45504</v>
      </c>
      <c r="AG133" s="15">
        <f t="shared" si="7"/>
        <v>67450.555859032247</v>
      </c>
      <c r="AH133" s="15">
        <f t="shared" si="8"/>
        <v>58644.690874835491</v>
      </c>
      <c r="AI133" s="15">
        <f t="shared" si="9"/>
        <v>126095.24673386774</v>
      </c>
    </row>
    <row r="134" spans="2:35" x14ac:dyDescent="0.2">
      <c r="B134" s="14">
        <v>45535</v>
      </c>
      <c r="C134" s="15">
        <v>812357.64446312713</v>
      </c>
      <c r="D134" s="15">
        <v>3734.9274393591763</v>
      </c>
      <c r="E134" s="15">
        <v>2535.6150334204858</v>
      </c>
      <c r="F134" s="15">
        <v>6270.5424727796617</v>
      </c>
      <c r="H134" s="16">
        <v>45535</v>
      </c>
      <c r="I134" s="15">
        <v>233838.59496019289</v>
      </c>
      <c r="J134" s="15">
        <v>1973.9543487807925</v>
      </c>
      <c r="K134" s="15">
        <v>462.79676647747266</v>
      </c>
      <c r="L134" s="15">
        <v>2436.7511152582651</v>
      </c>
      <c r="N134" s="16">
        <v>45535</v>
      </c>
      <c r="O134" s="15">
        <v>134515.52685097081</v>
      </c>
      <c r="P134" s="15">
        <v>618.4538739554522</v>
      </c>
      <c r="Q134" s="15">
        <v>419.86383021878515</v>
      </c>
      <c r="R134" s="15">
        <v>1038.3177041742374</v>
      </c>
      <c r="S134" s="15"/>
      <c r="T134" s="16">
        <v>45535</v>
      </c>
      <c r="U134" s="15">
        <v>1880246.2985092916</v>
      </c>
      <c r="V134" s="15">
        <v>8257.4149942866334</v>
      </c>
      <c r="W134" s="15">
        <v>5978.0064359788776</v>
      </c>
      <c r="X134" s="15">
        <v>14235.421430265511</v>
      </c>
      <c r="Y134" s="16"/>
      <c r="Z134" s="16">
        <v>45535</v>
      </c>
      <c r="AA134" s="15">
        <f t="shared" si="10"/>
        <v>14307321.654557869</v>
      </c>
      <c r="AB134" s="15">
        <f>IPMT($AD$4/12,COUNT(Z$55:Z134),COUNT($Z$55:$Z$331),-$AA$54,$AA$5)</f>
        <v>52641.579061528362</v>
      </c>
      <c r="AC134" s="15">
        <f>PPMT($AD$4/12,COUNT(Z$55:Z134),COUNT($Z$55:$Z$331),-$AA$54,$AA$5)</f>
        <v>49472.634949861698</v>
      </c>
      <c r="AD134" s="15">
        <f t="shared" si="11"/>
        <v>102114.21401139005</v>
      </c>
      <c r="AE134" s="15"/>
      <c r="AF134" s="14">
        <f t="shared" si="6"/>
        <v>45535</v>
      </c>
      <c r="AG134" s="15">
        <f t="shared" si="7"/>
        <v>67226.329717910412</v>
      </c>
      <c r="AH134" s="15">
        <f t="shared" si="8"/>
        <v>58868.917015957319</v>
      </c>
      <c r="AI134" s="15">
        <f t="shared" si="9"/>
        <v>126095.24673386774</v>
      </c>
    </row>
    <row r="135" spans="2:35" x14ac:dyDescent="0.2">
      <c r="B135" s="14">
        <v>45565</v>
      </c>
      <c r="C135" s="15">
        <v>809810.40786080342</v>
      </c>
      <c r="D135" s="15">
        <v>3723.3058704559976</v>
      </c>
      <c r="E135" s="15">
        <v>2547.2366023236632</v>
      </c>
      <c r="F135" s="15">
        <v>6270.5424727796608</v>
      </c>
      <c r="H135" s="16">
        <v>45565</v>
      </c>
      <c r="I135" s="15">
        <v>233371.89919984664</v>
      </c>
      <c r="J135" s="15">
        <v>1970.0553549120084</v>
      </c>
      <c r="K135" s="15">
        <v>466.69576034625692</v>
      </c>
      <c r="L135" s="15">
        <v>2436.7511152582651</v>
      </c>
      <c r="N135" s="16">
        <v>45565</v>
      </c>
      <c r="O135" s="15">
        <v>134093.73864486354</v>
      </c>
      <c r="P135" s="15">
        <v>616.52949806694926</v>
      </c>
      <c r="Q135" s="15">
        <v>421.78820610728792</v>
      </c>
      <c r="R135" s="15">
        <v>1038.3177041742372</v>
      </c>
      <c r="S135" s="15"/>
      <c r="T135" s="16">
        <v>45565</v>
      </c>
      <c r="U135" s="15">
        <v>1874268.2920733127</v>
      </c>
      <c r="V135" s="15">
        <v>8231.1615826886227</v>
      </c>
      <c r="W135" s="15">
        <v>6004.2598475768837</v>
      </c>
      <c r="X135" s="15">
        <v>14235.421430265505</v>
      </c>
      <c r="Y135" s="16"/>
      <c r="Z135" s="16">
        <v>45565</v>
      </c>
      <c r="AA135" s="15">
        <f t="shared" si="10"/>
        <v>14257667.619946525</v>
      </c>
      <c r="AB135" s="15">
        <f>IPMT($AD$4/12,COUNT(Z$55:Z135),COUNT($Z$55:$Z$331),-$AA$54,$AA$5)</f>
        <v>52460.179400045541</v>
      </c>
      <c r="AC135" s="15">
        <f>PPMT($AD$4/12,COUNT(Z$55:Z135),COUNT($Z$55:$Z$331),-$AA$54,$AA$5)</f>
        <v>49654.034611344519</v>
      </c>
      <c r="AD135" s="15">
        <f t="shared" si="11"/>
        <v>102114.21401139005</v>
      </c>
      <c r="AE135" s="15"/>
      <c r="AF135" s="14">
        <f t="shared" si="6"/>
        <v>45565</v>
      </c>
      <c r="AG135" s="15">
        <f t="shared" si="7"/>
        <v>67001.231706169114</v>
      </c>
      <c r="AH135" s="15">
        <f t="shared" si="8"/>
        <v>59094.01502769861</v>
      </c>
      <c r="AI135" s="15">
        <f t="shared" si="9"/>
        <v>126095.24673386772</v>
      </c>
    </row>
    <row r="136" spans="2:35" x14ac:dyDescent="0.2">
      <c r="B136" s="14">
        <v>45596</v>
      </c>
      <c r="C136" s="15">
        <v>807251.4964240524</v>
      </c>
      <c r="D136" s="15">
        <v>3711.6310360286811</v>
      </c>
      <c r="E136" s="15">
        <v>2558.9114367509801</v>
      </c>
      <c r="F136" s="15">
        <v>6270.5424727796617</v>
      </c>
      <c r="H136" s="16">
        <v>45596</v>
      </c>
      <c r="I136" s="15">
        <v>232901.27159718864</v>
      </c>
      <c r="J136" s="15">
        <v>1966.1235126002573</v>
      </c>
      <c r="K136" s="15">
        <v>470.62760265800785</v>
      </c>
      <c r="L136" s="15">
        <v>2436.7511152582651</v>
      </c>
      <c r="N136" s="16">
        <v>45596</v>
      </c>
      <c r="O136" s="15">
        <v>133670.01724281159</v>
      </c>
      <c r="P136" s="15">
        <v>614.59630212229092</v>
      </c>
      <c r="Q136" s="15">
        <v>423.72140205194631</v>
      </c>
      <c r="R136" s="15">
        <v>1038.3177041742372</v>
      </c>
      <c r="S136" s="15"/>
      <c r="T136" s="16">
        <v>45596</v>
      </c>
      <c r="U136" s="15">
        <v>1868264.0322257357</v>
      </c>
      <c r="V136" s="15">
        <v>8204.7928748580143</v>
      </c>
      <c r="W136" s="15">
        <v>6030.628555407493</v>
      </c>
      <c r="X136" s="15">
        <v>14235.421430265507</v>
      </c>
      <c r="Y136" s="16"/>
      <c r="Z136" s="16">
        <v>45596</v>
      </c>
      <c r="AA136" s="15">
        <f t="shared" si="10"/>
        <v>14207831.520541605</v>
      </c>
      <c r="AB136" s="15">
        <f>IPMT($AD$4/12,COUNT(Z$55:Z136),COUNT($Z$55:$Z$331),-$AA$54,$AA$5)</f>
        <v>52278.114606470612</v>
      </c>
      <c r="AC136" s="15">
        <f>PPMT($AD$4/12,COUNT(Z$55:Z136),COUNT($Z$55:$Z$331),-$AA$54,$AA$5)</f>
        <v>49836.099404919449</v>
      </c>
      <c r="AD136" s="15">
        <f t="shared" si="11"/>
        <v>102114.21401139005</v>
      </c>
      <c r="AE136" s="15"/>
      <c r="AF136" s="14">
        <f t="shared" ref="AF136:AF199" si="12">B136</f>
        <v>45596</v>
      </c>
      <c r="AG136" s="15">
        <f t="shared" ref="AG136:AG199" si="13">SUM(D136,J136,P136,V136,AB136)</f>
        <v>66775.258332079859</v>
      </c>
      <c r="AH136" s="15">
        <f t="shared" ref="AH136:AH199" si="14">SUM(E136,K136,Q136,W136,AC136)</f>
        <v>59319.988401787879</v>
      </c>
      <c r="AI136" s="15">
        <f t="shared" ref="AI136:AI199" si="15">SUM(AG136:AH136)</f>
        <v>126095.24673386774</v>
      </c>
    </row>
    <row r="137" spans="2:35" x14ac:dyDescent="0.2">
      <c r="B137" s="14">
        <v>45626</v>
      </c>
      <c r="C137" s="15">
        <v>804680.85664321634</v>
      </c>
      <c r="D137" s="15">
        <v>3699.9026919435728</v>
      </c>
      <c r="E137" s="15">
        <v>2570.6397808360884</v>
      </c>
      <c r="F137" s="15">
        <v>6270.5424727796617</v>
      </c>
      <c r="H137" s="16">
        <v>45626</v>
      </c>
      <c r="I137" s="15">
        <v>232426.67902703266</v>
      </c>
      <c r="J137" s="15">
        <v>1962.1585451022975</v>
      </c>
      <c r="K137" s="15">
        <v>474.59257015596785</v>
      </c>
      <c r="L137" s="15">
        <v>2436.7511152582651</v>
      </c>
      <c r="N137" s="16">
        <v>45626</v>
      </c>
      <c r="O137" s="15">
        <v>133244.35378433357</v>
      </c>
      <c r="P137" s="15">
        <v>612.6542456962195</v>
      </c>
      <c r="Q137" s="15">
        <v>425.66345847801773</v>
      </c>
      <c r="R137" s="15">
        <v>1038.3177041742372</v>
      </c>
      <c r="S137" s="15"/>
      <c r="T137" s="16">
        <v>45626</v>
      </c>
      <c r="U137" s="15">
        <v>1862233.4036703282</v>
      </c>
      <c r="V137" s="15">
        <v>8178.3083644521848</v>
      </c>
      <c r="W137" s="15">
        <v>6057.1130658133243</v>
      </c>
      <c r="X137" s="15">
        <v>14235.421430265509</v>
      </c>
      <c r="Y137" s="16"/>
      <c r="Z137" s="16">
        <v>45626</v>
      </c>
      <c r="AA137" s="15">
        <f t="shared" si="10"/>
        <v>14157812.6887722</v>
      </c>
      <c r="AB137" s="15">
        <f>IPMT($AD$4/12,COUNT(Z$55:Z137),COUNT($Z$55:$Z$331),-$AA$54,$AA$5)</f>
        <v>52095.382241985906</v>
      </c>
      <c r="AC137" s="15">
        <f>PPMT($AD$4/12,COUNT(Z$55:Z137),COUNT($Z$55:$Z$331),-$AA$54,$AA$5)</f>
        <v>50018.831769404154</v>
      </c>
      <c r="AD137" s="15">
        <f t="shared" si="11"/>
        <v>102114.21401139005</v>
      </c>
      <c r="AE137" s="15"/>
      <c r="AF137" s="14">
        <f t="shared" si="12"/>
        <v>45626</v>
      </c>
      <c r="AG137" s="15">
        <f t="shared" si="13"/>
        <v>66548.406089180178</v>
      </c>
      <c r="AH137" s="15">
        <f t="shared" si="14"/>
        <v>59546.840644687552</v>
      </c>
      <c r="AI137" s="15">
        <f t="shared" si="15"/>
        <v>126095.24673386774</v>
      </c>
    </row>
    <row r="138" spans="2:35" x14ac:dyDescent="0.2">
      <c r="B138" s="14">
        <v>45657</v>
      </c>
      <c r="C138" s="15">
        <v>802098.43476338475</v>
      </c>
      <c r="D138" s="15">
        <v>3688.1205929480743</v>
      </c>
      <c r="E138" s="15">
        <v>2582.4218798315874</v>
      </c>
      <c r="F138" s="15">
        <v>6270.5424727796617</v>
      </c>
      <c r="H138" s="16">
        <v>45657</v>
      </c>
      <c r="I138" s="15">
        <v>231948.08808511775</v>
      </c>
      <c r="J138" s="15">
        <v>1958.1601733433652</v>
      </c>
      <c r="K138" s="15">
        <v>478.59094191489999</v>
      </c>
      <c r="L138" s="15">
        <v>2436.7511152582651</v>
      </c>
      <c r="N138" s="16">
        <v>45657</v>
      </c>
      <c r="O138" s="15">
        <v>132816.73936833753</v>
      </c>
      <c r="P138" s="15">
        <v>610.70328817819541</v>
      </c>
      <c r="Q138" s="15">
        <v>427.61441599604194</v>
      </c>
      <c r="R138" s="15">
        <v>1038.3177041742374</v>
      </c>
      <c r="S138" s="15"/>
      <c r="T138" s="16">
        <v>45657</v>
      </c>
      <c r="U138" s="15">
        <v>1856176.2906045148</v>
      </c>
      <c r="V138" s="15">
        <v>8151.7075429048209</v>
      </c>
      <c r="W138" s="15">
        <v>6083.7138873606873</v>
      </c>
      <c r="X138" s="15">
        <v>14235.421430265509</v>
      </c>
      <c r="Y138" s="16"/>
      <c r="Z138" s="16">
        <v>45657</v>
      </c>
      <c r="AA138" s="15">
        <f t="shared" si="10"/>
        <v>14107610.45461964</v>
      </c>
      <c r="AB138" s="15">
        <f>IPMT($AD$4/12,COUNT(Z$55:Z138),COUNT($Z$55:$Z$331),-$AA$54,$AA$5)</f>
        <v>51911.979858831415</v>
      </c>
      <c r="AC138" s="15">
        <f>PPMT($AD$4/12,COUNT(Z$55:Z138),COUNT($Z$55:$Z$331),-$AA$54,$AA$5)</f>
        <v>50202.234152558645</v>
      </c>
      <c r="AD138" s="15">
        <f t="shared" si="11"/>
        <v>102114.21401139005</v>
      </c>
      <c r="AE138" s="15"/>
      <c r="AF138" s="14">
        <f t="shared" si="12"/>
        <v>45657</v>
      </c>
      <c r="AG138" s="15">
        <f t="shared" si="13"/>
        <v>66320.671456205862</v>
      </c>
      <c r="AH138" s="15">
        <f t="shared" si="14"/>
        <v>59774.575277661861</v>
      </c>
      <c r="AI138" s="15">
        <f t="shared" si="15"/>
        <v>126095.24673386772</v>
      </c>
    </row>
    <row r="139" spans="2:35" x14ac:dyDescent="0.2">
      <c r="B139" s="14">
        <v>45688</v>
      </c>
      <c r="C139" s="15">
        <v>799504.17678327055</v>
      </c>
      <c r="D139" s="15">
        <v>3676.2844926655112</v>
      </c>
      <c r="E139" s="15">
        <v>2594.2579801141492</v>
      </c>
      <c r="F139" s="15">
        <v>6270.5424727796599</v>
      </c>
      <c r="H139" s="16">
        <v>45688</v>
      </c>
      <c r="I139" s="15">
        <v>231465.46508575702</v>
      </c>
      <c r="J139" s="15">
        <v>1954.1281158975346</v>
      </c>
      <c r="K139" s="15">
        <v>482.62299936073077</v>
      </c>
      <c r="L139" s="15">
        <v>2436.7511152582656</v>
      </c>
      <c r="N139" s="16">
        <v>45688</v>
      </c>
      <c r="O139" s="15">
        <v>132387.16505293484</v>
      </c>
      <c r="P139" s="15">
        <v>608.74338877154662</v>
      </c>
      <c r="Q139" s="15">
        <v>429.57431540269056</v>
      </c>
      <c r="R139" s="15">
        <v>1038.3177041742372</v>
      </c>
      <c r="S139" s="15"/>
      <c r="T139" s="16">
        <v>45688</v>
      </c>
      <c r="U139" s="15">
        <v>1850092.5767171541</v>
      </c>
      <c r="V139" s="15">
        <v>8124.9898994161622</v>
      </c>
      <c r="W139" s="15">
        <v>6110.4315308493469</v>
      </c>
      <c r="X139" s="15">
        <v>14235.421430265509</v>
      </c>
      <c r="Y139" s="16"/>
      <c r="Z139" s="16">
        <v>45688</v>
      </c>
      <c r="AA139" s="15">
        <f t="shared" si="10"/>
        <v>14057224.145608522</v>
      </c>
      <c r="AB139" s="15">
        <f>IPMT($AD$4/12,COUNT(Z$55:Z139),COUNT($Z$55:$Z$331),-$AA$54,$AA$5)</f>
        <v>51727.905000272032</v>
      </c>
      <c r="AC139" s="15">
        <f>PPMT($AD$4/12,COUNT(Z$55:Z139),COUNT($Z$55:$Z$331),-$AA$54,$AA$5)</f>
        <v>50386.309011118028</v>
      </c>
      <c r="AD139" s="15">
        <f t="shared" si="11"/>
        <v>102114.21401139005</v>
      </c>
      <c r="AE139" s="15"/>
      <c r="AF139" s="14">
        <f t="shared" si="12"/>
        <v>45688</v>
      </c>
      <c r="AG139" s="15">
        <f t="shared" si="13"/>
        <v>66092.050897022782</v>
      </c>
      <c r="AH139" s="15">
        <f t="shared" si="14"/>
        <v>60003.195836844941</v>
      </c>
      <c r="AI139" s="15">
        <f t="shared" si="15"/>
        <v>126095.24673386772</v>
      </c>
    </row>
    <row r="140" spans="2:35" x14ac:dyDescent="0.2">
      <c r="B140" s="14">
        <v>45716</v>
      </c>
      <c r="C140" s="15">
        <v>796898.02845408092</v>
      </c>
      <c r="D140" s="15">
        <v>3664.3941435899897</v>
      </c>
      <c r="E140" s="15">
        <v>2606.148329189672</v>
      </c>
      <c r="F140" s="15">
        <v>6270.5424727796617</v>
      </c>
      <c r="H140" s="16">
        <v>45716</v>
      </c>
      <c r="I140" s="15">
        <v>230978.77605946668</v>
      </c>
      <c r="J140" s="15">
        <v>1950.0620889679074</v>
      </c>
      <c r="K140" s="15">
        <v>486.68902629035784</v>
      </c>
      <c r="L140" s="15">
        <v>2436.7511152582651</v>
      </c>
      <c r="N140" s="16">
        <v>45716</v>
      </c>
      <c r="O140" s="15">
        <v>131955.62185525321</v>
      </c>
      <c r="P140" s="15">
        <v>606.77450649261777</v>
      </c>
      <c r="Q140" s="15">
        <v>431.54319768161952</v>
      </c>
      <c r="R140" s="15">
        <v>1038.3177041742374</v>
      </c>
      <c r="S140" s="15"/>
      <c r="T140" s="16">
        <v>45716</v>
      </c>
      <c r="U140" s="15">
        <v>1843982.1451863048</v>
      </c>
      <c r="V140" s="15">
        <v>8098.1549209431814</v>
      </c>
      <c r="W140" s="15">
        <v>6137.2665093223268</v>
      </c>
      <c r="X140" s="15">
        <v>14235.421430265509</v>
      </c>
      <c r="Y140" s="16"/>
      <c r="Z140" s="16">
        <v>45716</v>
      </c>
      <c r="AA140" s="15">
        <f t="shared" si="10"/>
        <v>14006653.086797697</v>
      </c>
      <c r="AB140" s="15">
        <f>IPMT($AD$4/12,COUNT(Z$55:Z140),COUNT($Z$55:$Z$331),-$AA$54,$AA$5)</f>
        <v>51543.155200564608</v>
      </c>
      <c r="AC140" s="15">
        <f>PPMT($AD$4/12,COUNT(Z$55:Z140),COUNT($Z$55:$Z$331),-$AA$54,$AA$5)</f>
        <v>50571.058810825452</v>
      </c>
      <c r="AD140" s="15">
        <f t="shared" si="11"/>
        <v>102114.21401139005</v>
      </c>
      <c r="AE140" s="15"/>
      <c r="AF140" s="14">
        <f t="shared" si="12"/>
        <v>45716</v>
      </c>
      <c r="AG140" s="15">
        <f t="shared" si="13"/>
        <v>65862.540860558307</v>
      </c>
      <c r="AH140" s="15">
        <f t="shared" si="14"/>
        <v>60232.705873309431</v>
      </c>
      <c r="AI140" s="15">
        <f t="shared" si="15"/>
        <v>126095.24673386774</v>
      </c>
    </row>
    <row r="141" spans="2:35" x14ac:dyDescent="0.2">
      <c r="B141" s="14">
        <v>45747</v>
      </c>
      <c r="C141" s="15">
        <v>794279.9352783825</v>
      </c>
      <c r="D141" s="15">
        <v>3652.4492970812025</v>
      </c>
      <c r="E141" s="15">
        <v>2618.0931756984578</v>
      </c>
      <c r="F141" s="15">
        <v>6270.5424727796599</v>
      </c>
      <c r="H141" s="16">
        <v>45747</v>
      </c>
      <c r="I141" s="15">
        <v>230487.98675057504</v>
      </c>
      <c r="J141" s="15">
        <v>1945.9618063666394</v>
      </c>
      <c r="K141" s="15">
        <v>490.78930889162569</v>
      </c>
      <c r="L141" s="15">
        <v>2436.7511152582651</v>
      </c>
      <c r="N141" s="16">
        <v>45747</v>
      </c>
      <c r="O141" s="15">
        <v>131522.10075124889</v>
      </c>
      <c r="P141" s="15">
        <v>604.79660016991011</v>
      </c>
      <c r="Q141" s="15">
        <v>433.52110400432696</v>
      </c>
      <c r="R141" s="15">
        <v>1038.317704174237</v>
      </c>
      <c r="S141" s="15"/>
      <c r="T141" s="16">
        <v>45747</v>
      </c>
      <c r="U141" s="15">
        <v>1837844.8786769826</v>
      </c>
      <c r="V141" s="15">
        <v>8071.2020921897411</v>
      </c>
      <c r="W141" s="15">
        <v>6164.2193380757681</v>
      </c>
      <c r="X141" s="15">
        <v>14235.421430265509</v>
      </c>
      <c r="Y141" s="16"/>
      <c r="Z141" s="16">
        <v>45747</v>
      </c>
      <c r="AA141" s="15">
        <f t="shared" si="10"/>
        <v>13955896.600771232</v>
      </c>
      <c r="AB141" s="15">
        <f>IPMT($AD$4/12,COUNT(Z$55:Z141),COUNT($Z$55:$Z$331),-$AA$54,$AA$5)</f>
        <v>51357.72798492491</v>
      </c>
      <c r="AC141" s="15">
        <f>PPMT($AD$4/12,COUNT(Z$55:Z141),COUNT($Z$55:$Z$331),-$AA$54,$AA$5)</f>
        <v>50756.486026465143</v>
      </c>
      <c r="AD141" s="15">
        <f t="shared" si="11"/>
        <v>102114.21401139005</v>
      </c>
      <c r="AE141" s="15"/>
      <c r="AF141" s="14">
        <f t="shared" si="12"/>
        <v>45747</v>
      </c>
      <c r="AG141" s="15">
        <f t="shared" si="13"/>
        <v>65632.137780732402</v>
      </c>
      <c r="AH141" s="15">
        <f t="shared" si="14"/>
        <v>60463.108953135321</v>
      </c>
      <c r="AI141" s="15">
        <f t="shared" si="15"/>
        <v>126095.24673386772</v>
      </c>
    </row>
    <row r="142" spans="2:35" x14ac:dyDescent="0.2">
      <c r="B142" s="14">
        <v>45777</v>
      </c>
      <c r="C142" s="15">
        <v>791649.84250896215</v>
      </c>
      <c r="D142" s="15">
        <v>3640.4497033592525</v>
      </c>
      <c r="E142" s="15">
        <v>2630.0927694204097</v>
      </c>
      <c r="F142" s="15">
        <v>6270.5424727796617</v>
      </c>
      <c r="H142" s="16">
        <v>45777</v>
      </c>
      <c r="I142" s="15">
        <v>229993.06261481158</v>
      </c>
      <c r="J142" s="15">
        <v>1941.826979494796</v>
      </c>
      <c r="K142" s="15">
        <v>494.92413576346922</v>
      </c>
      <c r="L142" s="15">
        <v>2436.7511152582651</v>
      </c>
      <c r="N142" s="16">
        <v>45777</v>
      </c>
      <c r="O142" s="15">
        <v>131086.59267551787</v>
      </c>
      <c r="P142" s="15">
        <v>602.80962844322391</v>
      </c>
      <c r="Q142" s="15">
        <v>435.50807573101349</v>
      </c>
      <c r="R142" s="15">
        <v>1038.3177041742374</v>
      </c>
      <c r="S142" s="15"/>
      <c r="T142" s="16">
        <v>45777</v>
      </c>
      <c r="U142" s="15">
        <v>1831680.6593389069</v>
      </c>
      <c r="V142" s="15">
        <v>8044.1308955966924</v>
      </c>
      <c r="W142" s="15">
        <v>6191.2905346688167</v>
      </c>
      <c r="X142" s="15">
        <v>14235.421430265509</v>
      </c>
      <c r="Y142" s="16"/>
      <c r="Z142" s="16">
        <v>45777</v>
      </c>
      <c r="AA142" s="15">
        <f t="shared" si="10"/>
        <v>13904954.007629337</v>
      </c>
      <c r="AB142" s="15">
        <f>IPMT($AD$4/12,COUNT(Z$55:Z142),COUNT($Z$55:$Z$331),-$AA$54,$AA$5)</f>
        <v>51171.620869494545</v>
      </c>
      <c r="AC142" s="15">
        <f>PPMT($AD$4/12,COUNT(Z$55:Z142),COUNT($Z$55:$Z$331),-$AA$54,$AA$5)</f>
        <v>50942.593141895515</v>
      </c>
      <c r="AD142" s="15">
        <f t="shared" si="11"/>
        <v>102114.21401139005</v>
      </c>
      <c r="AE142" s="15"/>
      <c r="AF142" s="14">
        <f t="shared" si="12"/>
        <v>45777</v>
      </c>
      <c r="AG142" s="15">
        <f t="shared" si="13"/>
        <v>65400.838076388507</v>
      </c>
      <c r="AH142" s="15">
        <f t="shared" si="14"/>
        <v>60694.408657479224</v>
      </c>
      <c r="AI142" s="15">
        <f t="shared" si="15"/>
        <v>126095.24673386774</v>
      </c>
    </row>
    <row r="143" spans="2:35" x14ac:dyDescent="0.2">
      <c r="B143" s="14">
        <v>45808</v>
      </c>
      <c r="C143" s="15">
        <v>789007.69514768186</v>
      </c>
      <c r="D143" s="15">
        <v>3628.3951114994088</v>
      </c>
      <c r="E143" s="15">
        <v>2642.1473612802529</v>
      </c>
      <c r="F143" s="15">
        <v>6270.5424727796617</v>
      </c>
      <c r="H143" s="16">
        <v>45808</v>
      </c>
      <c r="I143" s="15">
        <v>229493.96881687536</v>
      </c>
      <c r="J143" s="15">
        <v>1937.6573173220397</v>
      </c>
      <c r="K143" s="15">
        <v>499.0937979362256</v>
      </c>
      <c r="L143" s="15">
        <v>2436.7511152582651</v>
      </c>
      <c r="N143" s="16">
        <v>45808</v>
      </c>
      <c r="O143" s="15">
        <v>130649.08852110642</v>
      </c>
      <c r="P143" s="15">
        <v>600.8135497627901</v>
      </c>
      <c r="Q143" s="15">
        <v>437.50415441144725</v>
      </c>
      <c r="R143" s="15">
        <v>1038.3177041742374</v>
      </c>
      <c r="S143" s="15"/>
      <c r="T143" s="16">
        <v>45808</v>
      </c>
      <c r="U143" s="15">
        <v>1825489.368804238</v>
      </c>
      <c r="V143" s="15">
        <v>8016.9408113319396</v>
      </c>
      <c r="W143" s="15">
        <v>6218.4806189335695</v>
      </c>
      <c r="X143" s="15">
        <v>14235.421430265509</v>
      </c>
      <c r="Y143" s="16"/>
      <c r="Z143" s="16">
        <v>45808</v>
      </c>
      <c r="AA143" s="15">
        <f t="shared" si="10"/>
        <v>13853824.624979254</v>
      </c>
      <c r="AB143" s="15">
        <f>IPMT($AD$4/12,COUNT(Z$55:Z143),COUNT($Z$55:$Z$331),-$AA$54,$AA$5)</f>
        <v>50984.831361307581</v>
      </c>
      <c r="AC143" s="15">
        <f>PPMT($AD$4/12,COUNT(Z$55:Z143),COUNT($Z$55:$Z$331),-$AA$54,$AA$5)</f>
        <v>51129.382650082473</v>
      </c>
      <c r="AD143" s="15">
        <f t="shared" si="11"/>
        <v>102114.21401139005</v>
      </c>
      <c r="AE143" s="15"/>
      <c r="AF143" s="14">
        <f t="shared" si="12"/>
        <v>45808</v>
      </c>
      <c r="AG143" s="15">
        <f t="shared" si="13"/>
        <v>65168.638151223757</v>
      </c>
      <c r="AH143" s="15">
        <f t="shared" si="14"/>
        <v>60926.608582643967</v>
      </c>
      <c r="AI143" s="15">
        <f t="shared" si="15"/>
        <v>126095.24673386772</v>
      </c>
    </row>
    <row r="144" spans="2:35" x14ac:dyDescent="0.2">
      <c r="B144" s="14">
        <v>45838</v>
      </c>
      <c r="C144" s="15">
        <v>786353.43794432911</v>
      </c>
      <c r="D144" s="15">
        <v>3616.2852694268745</v>
      </c>
      <c r="E144" s="15">
        <v>2654.2572033527877</v>
      </c>
      <c r="F144" s="15">
        <v>6270.5424727796617</v>
      </c>
      <c r="H144" s="16">
        <v>45838</v>
      </c>
      <c r="I144" s="15">
        <v>228990.67022798324</v>
      </c>
      <c r="J144" s="15">
        <v>1933.4525263661455</v>
      </c>
      <c r="K144" s="15">
        <v>503.29858889211977</v>
      </c>
      <c r="L144" s="15">
        <v>2436.7511152582651</v>
      </c>
      <c r="N144" s="16">
        <v>45838</v>
      </c>
      <c r="O144" s="15">
        <v>130209.57913932059</v>
      </c>
      <c r="P144" s="15">
        <v>598.80832238840435</v>
      </c>
      <c r="Q144" s="15">
        <v>439.509381785833</v>
      </c>
      <c r="R144" s="15">
        <v>1038.3177041742374</v>
      </c>
      <c r="S144" s="15"/>
      <c r="T144" s="16">
        <v>45838</v>
      </c>
      <c r="U144" s="15">
        <v>1819270.8881853044</v>
      </c>
      <c r="V144" s="15">
        <v>7989.6313172804566</v>
      </c>
      <c r="W144" s="15">
        <v>6245.7901129850534</v>
      </c>
      <c r="X144" s="15">
        <v>14235.421430265509</v>
      </c>
      <c r="Y144" s="16"/>
      <c r="Z144" s="16">
        <v>45838</v>
      </c>
      <c r="AA144" s="15">
        <f t="shared" si="10"/>
        <v>13802507.767926121</v>
      </c>
      <c r="AB144" s="15">
        <f>IPMT($AD$4/12,COUNT(Z$55:Z144),COUNT($Z$55:$Z$331),-$AA$54,$AA$5)</f>
        <v>50797.356958257289</v>
      </c>
      <c r="AC144" s="15">
        <f>PPMT($AD$4/12,COUNT(Z$55:Z144),COUNT($Z$55:$Z$331),-$AA$54,$AA$5)</f>
        <v>51316.857053132771</v>
      </c>
      <c r="AD144" s="15">
        <f t="shared" si="11"/>
        <v>102114.21401139005</v>
      </c>
      <c r="AE144" s="15"/>
      <c r="AF144" s="14">
        <f t="shared" si="12"/>
        <v>45838</v>
      </c>
      <c r="AG144" s="15">
        <f t="shared" si="13"/>
        <v>64935.534393719172</v>
      </c>
      <c r="AH144" s="15">
        <f t="shared" si="14"/>
        <v>61159.712340148566</v>
      </c>
      <c r="AI144" s="15">
        <f t="shared" si="15"/>
        <v>126095.24673386774</v>
      </c>
    </row>
    <row r="145" spans="2:35" x14ac:dyDescent="0.2">
      <c r="B145" s="14">
        <v>45869</v>
      </c>
      <c r="C145" s="15">
        <v>783687.015395461</v>
      </c>
      <c r="D145" s="15">
        <v>3604.1199239115081</v>
      </c>
      <c r="E145" s="15">
        <v>2666.4225488681541</v>
      </c>
      <c r="F145" s="15">
        <v>6270.5424727796617</v>
      </c>
      <c r="H145" s="16">
        <v>45869</v>
      </c>
      <c r="I145" s="15">
        <v>228483.13142339731</v>
      </c>
      <c r="J145" s="15">
        <v>1929.2123106723445</v>
      </c>
      <c r="K145" s="15">
        <v>507.53880458592084</v>
      </c>
      <c r="L145" s="15">
        <v>2436.7511152582656</v>
      </c>
      <c r="N145" s="16">
        <v>45869</v>
      </c>
      <c r="O145" s="15">
        <v>129768.0553395349</v>
      </c>
      <c r="P145" s="15">
        <v>596.79390438855251</v>
      </c>
      <c r="Q145" s="15">
        <v>441.52379978568479</v>
      </c>
      <c r="R145" s="15">
        <v>1038.3177041742374</v>
      </c>
      <c r="S145" s="15"/>
      <c r="T145" s="16">
        <v>45869</v>
      </c>
      <c r="U145" s="15">
        <v>1813025.0980723193</v>
      </c>
      <c r="V145" s="15">
        <v>7962.2018890342624</v>
      </c>
      <c r="W145" s="15">
        <v>6273.2195412312467</v>
      </c>
      <c r="X145" s="15">
        <v>14235.421430265509</v>
      </c>
      <c r="Y145" s="16"/>
      <c r="Z145" s="16">
        <v>45869</v>
      </c>
      <c r="AA145" s="15">
        <f t="shared" si="10"/>
        <v>13751002.749063794</v>
      </c>
      <c r="AB145" s="15">
        <f>IPMT($AD$4/12,COUNT(Z$55:Z145),COUNT($Z$55:$Z$331),-$AA$54,$AA$5)</f>
        <v>50609.195149062463</v>
      </c>
      <c r="AC145" s="15">
        <f>PPMT($AD$4/12,COUNT(Z$55:Z145),COUNT($Z$55:$Z$331),-$AA$54,$AA$5)</f>
        <v>51505.01886232759</v>
      </c>
      <c r="AD145" s="15">
        <f t="shared" si="11"/>
        <v>102114.21401139005</v>
      </c>
      <c r="AE145" s="15"/>
      <c r="AF145" s="14">
        <f t="shared" si="12"/>
        <v>45869</v>
      </c>
      <c r="AG145" s="15">
        <f t="shared" si="13"/>
        <v>64701.523177069132</v>
      </c>
      <c r="AH145" s="15">
        <f t="shared" si="14"/>
        <v>61393.723556798592</v>
      </c>
      <c r="AI145" s="15">
        <f t="shared" si="15"/>
        <v>126095.24673386772</v>
      </c>
    </row>
    <row r="146" spans="2:35" x14ac:dyDescent="0.2">
      <c r="B146" s="14">
        <v>45900</v>
      </c>
      <c r="C146" s="15">
        <v>781008.37174324389</v>
      </c>
      <c r="D146" s="15">
        <v>3591.8988205625287</v>
      </c>
      <c r="E146" s="15">
        <v>2678.643652217133</v>
      </c>
      <c r="F146" s="15">
        <v>6270.5424727796617</v>
      </c>
      <c r="H146" s="16">
        <v>45900</v>
      </c>
      <c r="I146" s="15">
        <v>227971.31667993154</v>
      </c>
      <c r="J146" s="15">
        <v>1924.936371792493</v>
      </c>
      <c r="K146" s="15">
        <v>511.81474346577227</v>
      </c>
      <c r="L146" s="15">
        <v>2436.7511152582651</v>
      </c>
      <c r="N146" s="16">
        <v>45900</v>
      </c>
      <c r="O146" s="15">
        <v>129324.50788900019</v>
      </c>
      <c r="P146" s="15">
        <v>594.77025363953487</v>
      </c>
      <c r="Q146" s="15">
        <v>443.54745053470248</v>
      </c>
      <c r="R146" s="15">
        <v>1038.3177041742374</v>
      </c>
      <c r="S146" s="15"/>
      <c r="T146" s="16">
        <v>45900</v>
      </c>
      <c r="U146" s="15">
        <v>1806751.8785310881</v>
      </c>
      <c r="V146" s="15">
        <v>7934.6519998823551</v>
      </c>
      <c r="W146" s="15">
        <v>6300.769430383154</v>
      </c>
      <c r="X146" s="15">
        <v>14235.421430265509</v>
      </c>
      <c r="Y146" s="16"/>
      <c r="Z146" s="16">
        <v>45900</v>
      </c>
      <c r="AA146" s="15">
        <f t="shared" si="10"/>
        <v>13699308.878465638</v>
      </c>
      <c r="AB146" s="15">
        <f>IPMT($AD$4/12,COUNT(Z$55:Z146),COUNT($Z$55:$Z$331),-$AA$54,$AA$5)</f>
        <v>50420.343413233924</v>
      </c>
      <c r="AC146" s="15">
        <f>PPMT($AD$4/12,COUNT(Z$55:Z146),COUNT($Z$55:$Z$331),-$AA$54,$AA$5)</f>
        <v>51693.870598156122</v>
      </c>
      <c r="AD146" s="15">
        <f t="shared" si="11"/>
        <v>102114.21401139005</v>
      </c>
      <c r="AE146" s="15"/>
      <c r="AF146" s="14">
        <f t="shared" si="12"/>
        <v>45900</v>
      </c>
      <c r="AG146" s="15">
        <f t="shared" si="13"/>
        <v>64466.60085911084</v>
      </c>
      <c r="AH146" s="15">
        <f t="shared" si="14"/>
        <v>61628.645874756883</v>
      </c>
      <c r="AI146" s="15">
        <f t="shared" si="15"/>
        <v>126095.24673386772</v>
      </c>
    </row>
    <row r="147" spans="2:35" x14ac:dyDescent="0.2">
      <c r="B147" s="14">
        <v>45930</v>
      </c>
      <c r="C147" s="15">
        <v>778317.45097428747</v>
      </c>
      <c r="D147" s="15">
        <v>3579.6217038232003</v>
      </c>
      <c r="E147" s="15">
        <v>2690.9207689564614</v>
      </c>
      <c r="F147" s="15">
        <v>6270.5424727796617</v>
      </c>
      <c r="H147" s="16">
        <v>45930</v>
      </c>
      <c r="I147" s="15">
        <v>227455.18997343734</v>
      </c>
      <c r="J147" s="15">
        <v>1920.6244087640659</v>
      </c>
      <c r="K147" s="15">
        <v>516.1267064941992</v>
      </c>
      <c r="L147" s="15">
        <v>2436.7511152582651</v>
      </c>
      <c r="N147" s="16">
        <v>45930</v>
      </c>
      <c r="O147" s="15">
        <v>128878.92751265054</v>
      </c>
      <c r="P147" s="15">
        <v>592.7373278245841</v>
      </c>
      <c r="Q147" s="15">
        <v>445.58037634965319</v>
      </c>
      <c r="R147" s="15">
        <v>1038.3177041742374</v>
      </c>
      <c r="S147" s="15"/>
      <c r="T147" s="16">
        <v>45930</v>
      </c>
      <c r="U147" s="15">
        <v>1800451.109100705</v>
      </c>
      <c r="V147" s="15">
        <v>7906.9811208005895</v>
      </c>
      <c r="W147" s="15">
        <v>6328.4403094649197</v>
      </c>
      <c r="X147" s="15">
        <v>14235.421430265509</v>
      </c>
      <c r="Y147" s="16"/>
      <c r="Z147" s="16">
        <v>45930</v>
      </c>
      <c r="AA147" s="15">
        <f t="shared" si="10"/>
        <v>13647425.463675288</v>
      </c>
      <c r="AB147" s="15">
        <f>IPMT($AD$4/12,COUNT(Z$55:Z147),COUNT($Z$55:$Z$331),-$AA$54,$AA$5)</f>
        <v>50230.799221040696</v>
      </c>
      <c r="AC147" s="15">
        <f>PPMT($AD$4/12,COUNT(Z$55:Z147),COUNT($Z$55:$Z$331),-$AA$54,$AA$5)</f>
        <v>51883.414790349365</v>
      </c>
      <c r="AD147" s="15">
        <f t="shared" si="11"/>
        <v>102114.21401139005</v>
      </c>
      <c r="AE147" s="15"/>
      <c r="AF147" s="14">
        <f t="shared" si="12"/>
        <v>45930</v>
      </c>
      <c r="AG147" s="15">
        <f t="shared" si="13"/>
        <v>64230.76378225314</v>
      </c>
      <c r="AH147" s="15">
        <f t="shared" si="14"/>
        <v>61864.482951614598</v>
      </c>
      <c r="AI147" s="15">
        <f t="shared" si="15"/>
        <v>126095.24673386774</v>
      </c>
    </row>
    <row r="148" spans="2:35" x14ac:dyDescent="0.2">
      <c r="B148" s="14">
        <v>45961</v>
      </c>
      <c r="C148" s="15">
        <v>775614.19681847328</v>
      </c>
      <c r="D148" s="15">
        <v>3567.2883169654833</v>
      </c>
      <c r="E148" s="15">
        <v>2703.2541558141788</v>
      </c>
      <c r="F148" s="15">
        <v>6270.5424727796617</v>
      </c>
      <c r="H148" s="16">
        <v>45961</v>
      </c>
      <c r="I148" s="15">
        <v>226934.71497626806</v>
      </c>
      <c r="J148" s="15">
        <v>1916.2761180889743</v>
      </c>
      <c r="K148" s="15">
        <v>520.4749971692911</v>
      </c>
      <c r="L148" s="15">
        <v>2436.7511152582656</v>
      </c>
      <c r="N148" s="16">
        <v>45961</v>
      </c>
      <c r="O148" s="15">
        <v>128431.30489290928</v>
      </c>
      <c r="P148" s="15">
        <v>590.69508443298162</v>
      </c>
      <c r="Q148" s="15">
        <v>447.62261974125579</v>
      </c>
      <c r="R148" s="15">
        <v>1038.3177041742374</v>
      </c>
      <c r="S148" s="15"/>
      <c r="T148" s="16">
        <v>45961</v>
      </c>
      <c r="U148" s="15">
        <v>1794122.6687912401</v>
      </c>
      <c r="V148" s="15">
        <v>7879.1887204415234</v>
      </c>
      <c r="W148" s="15">
        <v>6356.2327098239857</v>
      </c>
      <c r="X148" s="15">
        <v>14235.421430265509</v>
      </c>
      <c r="Y148" s="16"/>
      <c r="Z148" s="16">
        <v>45961</v>
      </c>
      <c r="AA148" s="15">
        <f t="shared" si="10"/>
        <v>13595351.809697375</v>
      </c>
      <c r="AB148" s="15">
        <f>IPMT($AD$4/12,COUNT(Z$55:Z148),COUNT($Z$55:$Z$331),-$AA$54,$AA$5)</f>
        <v>50040.560033476089</v>
      </c>
      <c r="AC148" s="15">
        <f>PPMT($AD$4/12,COUNT(Z$55:Z148),COUNT($Z$55:$Z$331),-$AA$54,$AA$5)</f>
        <v>52073.653977913986</v>
      </c>
      <c r="AD148" s="15">
        <f t="shared" si="11"/>
        <v>102114.21401139008</v>
      </c>
      <c r="AE148" s="15"/>
      <c r="AF148" s="14">
        <f t="shared" si="12"/>
        <v>45961</v>
      </c>
      <c r="AG148" s="15">
        <f t="shared" si="13"/>
        <v>63994.008273405052</v>
      </c>
      <c r="AH148" s="15">
        <f t="shared" si="14"/>
        <v>62101.2384604627</v>
      </c>
      <c r="AI148" s="15">
        <f t="shared" si="15"/>
        <v>126095.24673386775</v>
      </c>
    </row>
    <row r="149" spans="2:35" x14ac:dyDescent="0.2">
      <c r="B149" s="14">
        <v>45991</v>
      </c>
      <c r="C149" s="15">
        <v>772898.55274777825</v>
      </c>
      <c r="D149" s="15">
        <v>3554.8984020846679</v>
      </c>
      <c r="E149" s="15">
        <v>2715.6440706949938</v>
      </c>
      <c r="F149" s="15">
        <v>6270.5424727796617</v>
      </c>
      <c r="H149" s="16">
        <v>45991</v>
      </c>
      <c r="I149" s="15">
        <v>226409.85505472199</v>
      </c>
      <c r="J149" s="15">
        <v>1911.8911937122016</v>
      </c>
      <c r="K149" s="15">
        <v>524.85992154606367</v>
      </c>
      <c r="L149" s="15">
        <v>2436.7511152582651</v>
      </c>
      <c r="N149" s="16">
        <v>45991</v>
      </c>
      <c r="O149" s="15">
        <v>127981.6306694942</v>
      </c>
      <c r="P149" s="15">
        <v>588.64348075916735</v>
      </c>
      <c r="Q149" s="15">
        <v>449.67422341506983</v>
      </c>
      <c r="R149" s="15">
        <v>1038.3177041742372</v>
      </c>
      <c r="S149" s="15"/>
      <c r="T149" s="16">
        <v>45991</v>
      </c>
      <c r="U149" s="15">
        <v>1787766.4360814162</v>
      </c>
      <c r="V149" s="15">
        <v>7851.2742651242133</v>
      </c>
      <c r="W149" s="15">
        <v>6384.1471651412976</v>
      </c>
      <c r="X149" s="15">
        <v>14235.421430265511</v>
      </c>
      <c r="Y149" s="16"/>
      <c r="Z149" s="16">
        <v>45991</v>
      </c>
      <c r="AA149" s="15">
        <f t="shared" si="10"/>
        <v>13543087.218988208</v>
      </c>
      <c r="AB149" s="15">
        <f>IPMT($AD$4/12,COUNT(Z$55:Z149),COUNT($Z$55:$Z$331),-$AA$54,$AA$5)</f>
        <v>49849.623302223728</v>
      </c>
      <c r="AC149" s="15">
        <f>PPMT($AD$4/12,COUNT(Z$55:Z149),COUNT($Z$55:$Z$331),-$AA$54,$AA$5)</f>
        <v>52264.590709166332</v>
      </c>
      <c r="AD149" s="15">
        <f t="shared" si="11"/>
        <v>102114.21401139005</v>
      </c>
      <c r="AE149" s="15"/>
      <c r="AF149" s="14">
        <f t="shared" si="12"/>
        <v>45991</v>
      </c>
      <c r="AG149" s="15">
        <f t="shared" si="13"/>
        <v>63756.330643903981</v>
      </c>
      <c r="AH149" s="15">
        <f t="shared" si="14"/>
        <v>62338.916089963757</v>
      </c>
      <c r="AI149" s="15">
        <f t="shared" si="15"/>
        <v>126095.24673386774</v>
      </c>
    </row>
    <row r="150" spans="2:35" x14ac:dyDescent="0.2">
      <c r="B150" s="14">
        <v>46022</v>
      </c>
      <c r="C150" s="15">
        <v>770170.46197509253</v>
      </c>
      <c r="D150" s="15">
        <v>3542.4517000939827</v>
      </c>
      <c r="E150" s="15">
        <v>2728.090772685679</v>
      </c>
      <c r="F150" s="15">
        <v>6270.5424727796617</v>
      </c>
      <c r="H150" s="16">
        <v>46022</v>
      </c>
      <c r="I150" s="15">
        <v>225880.57326646399</v>
      </c>
      <c r="J150" s="15">
        <v>1907.4693270002647</v>
      </c>
      <c r="K150" s="15">
        <v>529.28178825800023</v>
      </c>
      <c r="L150" s="15">
        <v>2436.7511152582647</v>
      </c>
      <c r="N150" s="16">
        <v>46022</v>
      </c>
      <c r="O150" s="15">
        <v>127529.89543922181</v>
      </c>
      <c r="P150" s="15">
        <v>586.5824739018484</v>
      </c>
      <c r="Q150" s="15">
        <v>451.73523027238889</v>
      </c>
      <c r="R150" s="15">
        <v>1038.3177041742374</v>
      </c>
      <c r="S150" s="15"/>
      <c r="T150" s="16">
        <v>46022</v>
      </c>
      <c r="U150" s="15">
        <v>1781382.2889162749</v>
      </c>
      <c r="V150" s="15">
        <v>7823.237218823966</v>
      </c>
      <c r="W150" s="15">
        <v>6412.1842114415431</v>
      </c>
      <c r="X150" s="15">
        <v>14235.421430265509</v>
      </c>
      <c r="Y150" s="16"/>
      <c r="Z150" s="16">
        <v>46022</v>
      </c>
      <c r="AA150" s="15">
        <f t="shared" si="10"/>
        <v>13490630.991446441</v>
      </c>
      <c r="AB150" s="15">
        <f>IPMT($AD$4/12,COUNT(Z$55:Z150),COUNT($Z$55:$Z$331),-$AA$54,$AA$5)</f>
        <v>49657.986469623451</v>
      </c>
      <c r="AC150" s="15">
        <f>PPMT($AD$4/12,COUNT(Z$55:Z150),COUNT($Z$55:$Z$331),-$AA$54,$AA$5)</f>
        <v>52456.22754176661</v>
      </c>
      <c r="AD150" s="15">
        <f t="shared" si="11"/>
        <v>102114.21401139005</v>
      </c>
      <c r="AE150" s="15"/>
      <c r="AF150" s="14">
        <f t="shared" si="12"/>
        <v>46022</v>
      </c>
      <c r="AG150" s="15">
        <f t="shared" si="13"/>
        <v>63517.727189443511</v>
      </c>
      <c r="AH150" s="15">
        <f t="shared" si="14"/>
        <v>62577.51954442422</v>
      </c>
      <c r="AI150" s="15">
        <f t="shared" si="15"/>
        <v>126095.24673386774</v>
      </c>
    </row>
    <row r="151" spans="2:35" x14ac:dyDescent="0.2">
      <c r="B151" s="14">
        <v>46053</v>
      </c>
      <c r="C151" s="15">
        <v>767429.86745303206</v>
      </c>
      <c r="D151" s="15">
        <v>3529.9479507191727</v>
      </c>
      <c r="E151" s="15">
        <v>2740.594522060489</v>
      </c>
      <c r="F151" s="15">
        <v>6270.5424727796617</v>
      </c>
      <c r="H151" s="16">
        <v>46053</v>
      </c>
      <c r="I151" s="15">
        <v>225346.83235792522</v>
      </c>
      <c r="J151" s="15">
        <v>1903.0102067194894</v>
      </c>
      <c r="K151" s="15">
        <v>533.74090853877578</v>
      </c>
      <c r="L151" s="15">
        <v>2436.7511152582651</v>
      </c>
      <c r="N151" s="16">
        <v>46053</v>
      </c>
      <c r="O151" s="15">
        <v>127076.08975581068</v>
      </c>
      <c r="P151" s="15">
        <v>584.51202076309983</v>
      </c>
      <c r="Q151" s="15">
        <v>453.80568341113741</v>
      </c>
      <c r="R151" s="15">
        <v>1038.3177041742372</v>
      </c>
      <c r="S151" s="15"/>
      <c r="T151" s="16">
        <v>46053</v>
      </c>
      <c r="U151" s="15">
        <v>1774970.1047048334</v>
      </c>
      <c r="V151" s="15">
        <v>7795.0770431620531</v>
      </c>
      <c r="W151" s="15">
        <v>6440.344387103456</v>
      </c>
      <c r="X151" s="15">
        <v>14235.421430265509</v>
      </c>
      <c r="Y151" s="16"/>
      <c r="Z151" s="16">
        <v>46053</v>
      </c>
      <c r="AA151" s="15">
        <f t="shared" si="10"/>
        <v>13437982.424403688</v>
      </c>
      <c r="AB151" s="15">
        <f>IPMT($AD$4/12,COUNT(Z$55:Z151),COUNT($Z$55:$Z$331),-$AA$54,$AA$5)</f>
        <v>49465.646968636982</v>
      </c>
      <c r="AC151" s="15">
        <f>PPMT($AD$4/12,COUNT(Z$55:Z151),COUNT($Z$55:$Z$331),-$AA$54,$AA$5)</f>
        <v>52648.567042753086</v>
      </c>
      <c r="AD151" s="15">
        <f t="shared" si="11"/>
        <v>102114.21401139007</v>
      </c>
      <c r="AE151" s="15"/>
      <c r="AF151" s="14">
        <f t="shared" si="12"/>
        <v>46053</v>
      </c>
      <c r="AG151" s="15">
        <f t="shared" si="13"/>
        <v>63278.194190000795</v>
      </c>
      <c r="AH151" s="15">
        <f t="shared" si="14"/>
        <v>62817.052543866943</v>
      </c>
      <c r="AI151" s="15">
        <f t="shared" si="15"/>
        <v>126095.24673386774</v>
      </c>
    </row>
    <row r="152" spans="2:35" x14ac:dyDescent="0.2">
      <c r="B152" s="14">
        <v>46081</v>
      </c>
      <c r="C152" s="15">
        <v>764676.71187274542</v>
      </c>
      <c r="D152" s="15">
        <v>3517.3868924930621</v>
      </c>
      <c r="E152" s="15">
        <v>2753.1555802865996</v>
      </c>
      <c r="F152" s="15">
        <v>6270.5424727796617</v>
      </c>
      <c r="H152" s="16">
        <v>46081</v>
      </c>
      <c r="I152" s="15">
        <v>224808.59476168104</v>
      </c>
      <c r="J152" s="15">
        <v>1898.5135190141027</v>
      </c>
      <c r="K152" s="15">
        <v>538.23759624416266</v>
      </c>
      <c r="L152" s="15">
        <v>2436.7511152582656</v>
      </c>
      <c r="N152" s="16">
        <v>46081</v>
      </c>
      <c r="O152" s="15">
        <v>126620.20412968392</v>
      </c>
      <c r="P152" s="15">
        <v>582.43207804746544</v>
      </c>
      <c r="Q152" s="15">
        <v>455.8856261267718</v>
      </c>
      <c r="R152" s="15">
        <v>1038.3177041742372</v>
      </c>
      <c r="S152" s="15"/>
      <c r="T152" s="16">
        <v>46081</v>
      </c>
      <c r="U152" s="15">
        <v>1768529.7603177298</v>
      </c>
      <c r="V152" s="15">
        <v>7766.7931973953573</v>
      </c>
      <c r="W152" s="15">
        <v>6468.6282328701518</v>
      </c>
      <c r="X152" s="15">
        <v>14235.421430265509</v>
      </c>
      <c r="Y152" s="16"/>
      <c r="Z152" s="16">
        <v>46081</v>
      </c>
      <c r="AA152" s="15">
        <f t="shared" si="10"/>
        <v>13385140.812615111</v>
      </c>
      <c r="AB152" s="15">
        <f>IPMT($AD$4/12,COUNT(Z$55:Z152),COUNT($Z$55:$Z$331),-$AA$54,$AA$5)</f>
        <v>49272.602222813541</v>
      </c>
      <c r="AC152" s="15">
        <f>PPMT($AD$4/12,COUNT(Z$55:Z152),COUNT($Z$55:$Z$331),-$AA$54,$AA$5)</f>
        <v>52841.61178857652</v>
      </c>
      <c r="AD152" s="15">
        <f t="shared" si="11"/>
        <v>102114.21401139005</v>
      </c>
      <c r="AE152" s="15"/>
      <c r="AF152" s="14">
        <f t="shared" si="12"/>
        <v>46081</v>
      </c>
      <c r="AG152" s="15">
        <f t="shared" si="13"/>
        <v>63037.727909763533</v>
      </c>
      <c r="AH152" s="15">
        <f t="shared" si="14"/>
        <v>63057.518824104205</v>
      </c>
      <c r="AI152" s="15">
        <f t="shared" si="15"/>
        <v>126095.24673386774</v>
      </c>
    </row>
    <row r="153" spans="2:35" x14ac:dyDescent="0.2">
      <c r="B153" s="14">
        <v>46112</v>
      </c>
      <c r="C153" s="15">
        <v>761910.93766271579</v>
      </c>
      <c r="D153" s="15">
        <v>3504.7682627500817</v>
      </c>
      <c r="E153" s="15">
        <v>2765.77421002958</v>
      </c>
      <c r="F153" s="15">
        <v>6270.5424727796617</v>
      </c>
      <c r="H153" s="16">
        <v>46112</v>
      </c>
      <c r="I153" s="15">
        <v>224265.82259380692</v>
      </c>
      <c r="J153" s="15">
        <v>1893.9789473841445</v>
      </c>
      <c r="K153" s="15">
        <v>542.77216787412078</v>
      </c>
      <c r="L153" s="15">
        <v>2436.7511152582651</v>
      </c>
      <c r="N153" s="16">
        <v>46112</v>
      </c>
      <c r="O153" s="15">
        <v>126162.22902777074</v>
      </c>
      <c r="P153" s="15">
        <v>580.34260226105107</v>
      </c>
      <c r="Q153" s="15">
        <v>457.97510191318617</v>
      </c>
      <c r="R153" s="15">
        <v>1038.3177041742372</v>
      </c>
      <c r="S153" s="15"/>
      <c r="T153" s="16">
        <v>46112</v>
      </c>
      <c r="U153" s="15">
        <v>1762061.1320848595</v>
      </c>
      <c r="V153" s="15">
        <v>7738.3851384060017</v>
      </c>
      <c r="W153" s="15">
        <v>6497.0362918595074</v>
      </c>
      <c r="X153" s="15">
        <v>14235.421430265509</v>
      </c>
      <c r="Y153" s="16"/>
      <c r="Z153" s="16">
        <v>46112</v>
      </c>
      <c r="AA153" s="15">
        <f t="shared" si="10"/>
        <v>13332105.448249977</v>
      </c>
      <c r="AB153" s="15">
        <f>IPMT($AD$4/12,COUNT(Z$55:Z153),COUNT($Z$55:$Z$331),-$AA$54,$AA$5)</f>
        <v>49078.849646255425</v>
      </c>
      <c r="AC153" s="15">
        <f>PPMT($AD$4/12,COUNT(Z$55:Z153),COUNT($Z$55:$Z$331),-$AA$54,$AA$5)</f>
        <v>53035.364365134628</v>
      </c>
      <c r="AD153" s="15">
        <f t="shared" si="11"/>
        <v>102114.21401139005</v>
      </c>
      <c r="AE153" s="15"/>
      <c r="AF153" s="14">
        <f t="shared" si="12"/>
        <v>46112</v>
      </c>
      <c r="AG153" s="15">
        <f t="shared" si="13"/>
        <v>62796.324597056708</v>
      </c>
      <c r="AH153" s="15">
        <f t="shared" si="14"/>
        <v>63298.922136811023</v>
      </c>
      <c r="AI153" s="15">
        <f t="shared" si="15"/>
        <v>126095.24673386774</v>
      </c>
    </row>
    <row r="154" spans="2:35" x14ac:dyDescent="0.2">
      <c r="B154" s="14">
        <v>46142</v>
      </c>
      <c r="C154" s="15">
        <v>759132.48698755691</v>
      </c>
      <c r="D154" s="15">
        <v>3492.0917976207797</v>
      </c>
      <c r="E154" s="15">
        <v>2778.4506751588819</v>
      </c>
      <c r="F154" s="15">
        <v>6270.5424727796617</v>
      </c>
      <c r="H154" s="16">
        <v>46142</v>
      </c>
      <c r="I154" s="15">
        <v>223718.47765121184</v>
      </c>
      <c r="J154" s="15">
        <v>1889.4061726631892</v>
      </c>
      <c r="K154" s="15">
        <v>547.34494259507585</v>
      </c>
      <c r="L154" s="15">
        <v>2436.7511152582651</v>
      </c>
      <c r="N154" s="16">
        <v>46142</v>
      </c>
      <c r="O154" s="15">
        <v>125702.15487330711</v>
      </c>
      <c r="P154" s="15">
        <v>578.24354971061564</v>
      </c>
      <c r="Q154" s="15">
        <v>460.0741544636216</v>
      </c>
      <c r="R154" s="15">
        <v>1038.3177041742372</v>
      </c>
      <c r="S154" s="15"/>
      <c r="T154" s="16">
        <v>46142</v>
      </c>
      <c r="U154" s="15">
        <v>1755564.095793</v>
      </c>
      <c r="V154" s="15">
        <v>7709.8523206909185</v>
      </c>
      <c r="W154" s="15">
        <v>6525.5691095745906</v>
      </c>
      <c r="X154" s="15">
        <v>14235.421430265509</v>
      </c>
      <c r="Y154" s="16"/>
      <c r="Z154" s="16">
        <v>46142</v>
      </c>
      <c r="AA154" s="15">
        <f t="shared" si="10"/>
        <v>13278875.62088217</v>
      </c>
      <c r="AB154" s="15">
        <f>IPMT($AD$4/12,COUNT(Z$55:Z154),COUNT($Z$55:$Z$331),-$AA$54,$AA$5)</f>
        <v>48884.386643583282</v>
      </c>
      <c r="AC154" s="15">
        <f>PPMT($AD$4/12,COUNT(Z$55:Z154),COUNT($Z$55:$Z$331),-$AA$54,$AA$5)</f>
        <v>53229.827367806793</v>
      </c>
      <c r="AD154" s="15">
        <f t="shared" si="11"/>
        <v>102114.21401139008</v>
      </c>
      <c r="AE154" s="15"/>
      <c r="AF154" s="14">
        <f t="shared" si="12"/>
        <v>46142</v>
      </c>
      <c r="AG154" s="15">
        <f t="shared" si="13"/>
        <v>62553.980484268788</v>
      </c>
      <c r="AH154" s="15">
        <f t="shared" si="14"/>
        <v>63541.266249598964</v>
      </c>
      <c r="AI154" s="15">
        <f t="shared" si="15"/>
        <v>126095.24673386775</v>
      </c>
    </row>
    <row r="155" spans="2:35" x14ac:dyDescent="0.2">
      <c r="B155" s="14">
        <v>46173</v>
      </c>
      <c r="C155" s="15">
        <v>756341.30174680357</v>
      </c>
      <c r="D155" s="15">
        <v>3479.3572320263015</v>
      </c>
      <c r="E155" s="15">
        <v>2791.1852407533602</v>
      </c>
      <c r="F155" s="15">
        <v>6270.5424727796617</v>
      </c>
      <c r="H155" s="16">
        <v>46173</v>
      </c>
      <c r="I155" s="15">
        <v>223166.52140894945</v>
      </c>
      <c r="J155" s="15">
        <v>1884.7948729958823</v>
      </c>
      <c r="K155" s="15">
        <v>551.95624226238272</v>
      </c>
      <c r="L155" s="15">
        <v>2436.7511152582651</v>
      </c>
      <c r="N155" s="16">
        <v>46173</v>
      </c>
      <c r="O155" s="15">
        <v>125239.97204563553</v>
      </c>
      <c r="P155" s="15">
        <v>576.13487650265745</v>
      </c>
      <c r="Q155" s="15">
        <v>462.1828276715799</v>
      </c>
      <c r="R155" s="15">
        <v>1038.3177041742374</v>
      </c>
      <c r="S155" s="15"/>
      <c r="T155" s="16">
        <v>46173</v>
      </c>
      <c r="U155" s="15">
        <v>1749038.5266834253</v>
      </c>
      <c r="V155" s="15">
        <v>7681.19419635137</v>
      </c>
      <c r="W155" s="15">
        <v>6554.2272339141382</v>
      </c>
      <c r="X155" s="15">
        <v>14235.421430265509</v>
      </c>
      <c r="Y155" s="16"/>
      <c r="Z155" s="16">
        <v>46173</v>
      </c>
      <c r="AA155" s="15">
        <f t="shared" si="10"/>
        <v>13225450.617480682</v>
      </c>
      <c r="AB155" s="15">
        <f>IPMT($AD$4/12,COUNT(Z$55:Z155),COUNT($Z$55:$Z$331),-$AA$54,$AA$5)</f>
        <v>48689.210609901311</v>
      </c>
      <c r="AC155" s="15">
        <f>PPMT($AD$4/12,COUNT(Z$55:Z155),COUNT($Z$55:$Z$331),-$AA$54,$AA$5)</f>
        <v>53425.00340148875</v>
      </c>
      <c r="AD155" s="15">
        <f t="shared" si="11"/>
        <v>102114.21401139005</v>
      </c>
      <c r="AE155" s="15"/>
      <c r="AF155" s="14">
        <f t="shared" si="12"/>
        <v>46173</v>
      </c>
      <c r="AG155" s="15">
        <f t="shared" si="13"/>
        <v>62310.691787777527</v>
      </c>
      <c r="AH155" s="15">
        <f t="shared" si="14"/>
        <v>63784.554946090211</v>
      </c>
      <c r="AI155" s="15">
        <f t="shared" si="15"/>
        <v>126095.24673386774</v>
      </c>
    </row>
    <row r="156" spans="2:35" x14ac:dyDescent="0.2">
      <c r="B156" s="14">
        <v>46203</v>
      </c>
      <c r="C156" s="15">
        <v>753537.32357369678</v>
      </c>
      <c r="D156" s="15">
        <v>3466.5642996728488</v>
      </c>
      <c r="E156" s="15">
        <v>2803.9781731068128</v>
      </c>
      <c r="F156" s="15">
        <v>6270.5424727796617</v>
      </c>
      <c r="H156" s="16">
        <v>46203</v>
      </c>
      <c r="I156" s="15">
        <v>222609.91501750649</v>
      </c>
      <c r="J156" s="15">
        <v>1880.1447238152855</v>
      </c>
      <c r="K156" s="15">
        <v>556.60639144297977</v>
      </c>
      <c r="L156" s="15">
        <v>2436.7511152582651</v>
      </c>
      <c r="N156" s="16">
        <v>46203</v>
      </c>
      <c r="O156" s="15">
        <v>124775.67088000379</v>
      </c>
      <c r="P156" s="15">
        <v>574.01653854249605</v>
      </c>
      <c r="Q156" s="15">
        <v>464.30116563174124</v>
      </c>
      <c r="R156" s="15">
        <v>1038.3177041742374</v>
      </c>
      <c r="S156" s="15"/>
      <c r="T156" s="16">
        <v>46203</v>
      </c>
      <c r="U156" s="15">
        <v>1742484.2994495111</v>
      </c>
      <c r="V156" s="15">
        <v>7652.410215082431</v>
      </c>
      <c r="W156" s="15">
        <v>6583.0112151830781</v>
      </c>
      <c r="X156" s="15">
        <v>14235.421430265509</v>
      </c>
      <c r="Y156" s="16"/>
      <c r="Z156" s="16">
        <v>46203</v>
      </c>
      <c r="AA156" s="15">
        <f t="shared" si="10"/>
        <v>13171829.722400054</v>
      </c>
      <c r="AB156" s="15">
        <f>IPMT($AD$4/12,COUNT(Z$55:Z156),COUNT($Z$55:$Z$331),-$AA$54,$AA$5)</f>
        <v>48493.318930762522</v>
      </c>
      <c r="AC156" s="15">
        <f>PPMT($AD$4/12,COUNT(Z$55:Z156),COUNT($Z$55:$Z$331),-$AA$54,$AA$5)</f>
        <v>53620.895080627532</v>
      </c>
      <c r="AD156" s="15">
        <f t="shared" si="11"/>
        <v>102114.21401139005</v>
      </c>
      <c r="AE156" s="15"/>
      <c r="AF156" s="14">
        <f t="shared" si="12"/>
        <v>46203</v>
      </c>
      <c r="AG156" s="15">
        <f t="shared" si="13"/>
        <v>62066.454707875586</v>
      </c>
      <c r="AH156" s="15">
        <f t="shared" si="14"/>
        <v>64028.792025992145</v>
      </c>
      <c r="AI156" s="15">
        <f t="shared" si="15"/>
        <v>126095.24673386774</v>
      </c>
    </row>
    <row r="157" spans="2:35" x14ac:dyDescent="0.2">
      <c r="B157" s="14">
        <v>46234</v>
      </c>
      <c r="C157" s="15">
        <v>750720.49383396318</v>
      </c>
      <c r="D157" s="15">
        <v>3453.712733046109</v>
      </c>
      <c r="E157" s="15">
        <v>2816.8297397335523</v>
      </c>
      <c r="F157" s="15">
        <v>6270.5424727796617</v>
      </c>
      <c r="H157" s="16">
        <v>46234</v>
      </c>
      <c r="I157" s="15">
        <v>222048.61930006824</v>
      </c>
      <c r="J157" s="15">
        <v>1875.4553978200317</v>
      </c>
      <c r="K157" s="15">
        <v>561.29571743823362</v>
      </c>
      <c r="L157" s="15">
        <v>2436.7511152582656</v>
      </c>
      <c r="N157" s="16">
        <v>46234</v>
      </c>
      <c r="O157" s="15">
        <v>124309.2416673629</v>
      </c>
      <c r="P157" s="15">
        <v>571.88849153335059</v>
      </c>
      <c r="Q157" s="15">
        <v>466.4292126408867</v>
      </c>
      <c r="R157" s="15">
        <v>1038.3177041742374</v>
      </c>
      <c r="S157" s="15"/>
      <c r="T157" s="16">
        <v>46234</v>
      </c>
      <c r="U157" s="15">
        <v>1735901.2882343279</v>
      </c>
      <c r="V157" s="15">
        <v>7623.499824162418</v>
      </c>
      <c r="W157" s="15">
        <v>6611.9216061030911</v>
      </c>
      <c r="X157" s="15">
        <v>14235.421430265509</v>
      </c>
      <c r="Y157" s="16"/>
      <c r="Z157" s="16">
        <v>46234</v>
      </c>
      <c r="AA157" s="15">
        <f t="shared" si="10"/>
        <v>13118012.217370797</v>
      </c>
      <c r="AB157" s="15">
        <f>IPMT($AD$4/12,COUNT(Z$55:Z157),COUNT($Z$55:$Z$331),-$AA$54,$AA$5)</f>
        <v>48296.708982133547</v>
      </c>
      <c r="AC157" s="15">
        <f>PPMT($AD$4/12,COUNT(Z$55:Z157),COUNT($Z$55:$Z$331),-$AA$54,$AA$5)</f>
        <v>53817.505029256507</v>
      </c>
      <c r="AD157" s="15">
        <f t="shared" si="11"/>
        <v>102114.21401139005</v>
      </c>
      <c r="AE157" s="15"/>
      <c r="AF157" s="14">
        <f t="shared" si="12"/>
        <v>46234</v>
      </c>
      <c r="AG157" s="15">
        <f t="shared" si="13"/>
        <v>61821.265428695457</v>
      </c>
      <c r="AH157" s="15">
        <f t="shared" si="14"/>
        <v>64273.981305172274</v>
      </c>
      <c r="AI157" s="15">
        <f t="shared" si="15"/>
        <v>126095.24673386774</v>
      </c>
    </row>
    <row r="158" spans="2:35" x14ac:dyDescent="0.2">
      <c r="B158" s="14">
        <v>46265</v>
      </c>
      <c r="C158" s="15">
        <v>747890.75362458918</v>
      </c>
      <c r="D158" s="15">
        <v>3440.8022634056633</v>
      </c>
      <c r="E158" s="15">
        <v>2829.7402093739979</v>
      </c>
      <c r="F158" s="15">
        <v>6270.5424727796617</v>
      </c>
      <c r="H158" s="16">
        <v>46265</v>
      </c>
      <c r="I158" s="15">
        <v>221482.59474976125</v>
      </c>
      <c r="J158" s="15">
        <v>1870.7265649512885</v>
      </c>
      <c r="K158" s="15">
        <v>566.02455030697661</v>
      </c>
      <c r="L158" s="15">
        <v>2436.7511152582651</v>
      </c>
      <c r="N158" s="16">
        <v>46265</v>
      </c>
      <c r="O158" s="15">
        <v>123840.67465416408</v>
      </c>
      <c r="P158" s="15">
        <v>569.75069097541314</v>
      </c>
      <c r="Q158" s="15">
        <v>468.56701319882416</v>
      </c>
      <c r="R158" s="15">
        <v>1038.3177041742374</v>
      </c>
      <c r="S158" s="15"/>
      <c r="T158" s="16">
        <v>46265</v>
      </c>
      <c r="U158" s="15">
        <v>1729289.3666282247</v>
      </c>
      <c r="V158" s="15">
        <v>7594.4624684422815</v>
      </c>
      <c r="W158" s="15">
        <v>6640.9589618232276</v>
      </c>
      <c r="X158" s="15">
        <v>14235.421430265509</v>
      </c>
      <c r="Y158" s="16"/>
      <c r="Z158" s="16">
        <v>46265</v>
      </c>
      <c r="AA158" s="15">
        <f t="shared" si="10"/>
        <v>13063997.381489767</v>
      </c>
      <c r="AB158" s="15">
        <f>IPMT($AD$4/12,COUNT(Z$55:Z158),COUNT($Z$55:$Z$331),-$AA$54,$AA$5)</f>
        <v>48099.378130359619</v>
      </c>
      <c r="AC158" s="15">
        <f>PPMT($AD$4/12,COUNT(Z$55:Z158),COUNT($Z$55:$Z$331),-$AA$54,$AA$5)</f>
        <v>54014.835881030449</v>
      </c>
      <c r="AD158" s="15">
        <f t="shared" si="11"/>
        <v>102114.21401139007</v>
      </c>
      <c r="AE158" s="15"/>
      <c r="AF158" s="14">
        <f t="shared" si="12"/>
        <v>46265</v>
      </c>
      <c r="AG158" s="15">
        <f t="shared" si="13"/>
        <v>61575.120118134262</v>
      </c>
      <c r="AH158" s="15">
        <f t="shared" si="14"/>
        <v>64520.126615733476</v>
      </c>
      <c r="AI158" s="15">
        <f t="shared" si="15"/>
        <v>126095.24673386774</v>
      </c>
    </row>
    <row r="159" spans="2:35" x14ac:dyDescent="0.2">
      <c r="B159" s="14">
        <v>46295</v>
      </c>
      <c r="C159" s="15">
        <v>745048.04377258883</v>
      </c>
      <c r="D159" s="15">
        <v>3427.8326207793662</v>
      </c>
      <c r="E159" s="15">
        <v>2842.7098520002955</v>
      </c>
      <c r="F159" s="15">
        <v>6270.5424727796617</v>
      </c>
      <c r="H159" s="16">
        <v>46295</v>
      </c>
      <c r="I159" s="15">
        <v>220911.80152687253</v>
      </c>
      <c r="J159" s="15">
        <v>1865.957892369529</v>
      </c>
      <c r="K159" s="15">
        <v>570.7932228887363</v>
      </c>
      <c r="L159" s="15">
        <v>2436.7511152582651</v>
      </c>
      <c r="N159" s="16">
        <v>46295</v>
      </c>
      <c r="O159" s="15">
        <v>123369.96004215475</v>
      </c>
      <c r="P159" s="15">
        <v>567.60309216491851</v>
      </c>
      <c r="Q159" s="15">
        <v>470.71461200931873</v>
      </c>
      <c r="R159" s="15">
        <v>1038.3177041742372</v>
      </c>
      <c r="S159" s="15"/>
      <c r="T159" s="16">
        <v>46295</v>
      </c>
      <c r="U159" s="15">
        <v>1722648.4076664015</v>
      </c>
      <c r="V159" s="15">
        <v>7565.2975903349416</v>
      </c>
      <c r="W159" s="15">
        <v>6670.1238399305676</v>
      </c>
      <c r="X159" s="15">
        <v>14235.421430265509</v>
      </c>
      <c r="Y159" s="16"/>
      <c r="Z159" s="16">
        <v>46295</v>
      </c>
      <c r="AA159" s="15">
        <f t="shared" si="10"/>
        <v>13009784.491210505</v>
      </c>
      <c r="AB159" s="15">
        <f>IPMT($AD$4/12,COUNT(Z$55:Z159),COUNT($Z$55:$Z$331),-$AA$54,$AA$5)</f>
        <v>47901.323732129167</v>
      </c>
      <c r="AC159" s="15">
        <f>PPMT($AD$4/12,COUNT(Z$55:Z159),COUNT($Z$55:$Z$331),-$AA$54,$AA$5)</f>
        <v>54212.890279260893</v>
      </c>
      <c r="AD159" s="15">
        <f t="shared" si="11"/>
        <v>102114.21401139005</v>
      </c>
      <c r="AE159" s="15"/>
      <c r="AF159" s="14">
        <f t="shared" si="12"/>
        <v>46295</v>
      </c>
      <c r="AG159" s="15">
        <f t="shared" si="13"/>
        <v>61328.01492777792</v>
      </c>
      <c r="AH159" s="15">
        <f t="shared" si="14"/>
        <v>64767.231806089811</v>
      </c>
      <c r="AI159" s="15">
        <f t="shared" si="15"/>
        <v>126095.24673386774</v>
      </c>
    </row>
    <row r="160" spans="2:35" x14ac:dyDescent="0.2">
      <c r="B160" s="14">
        <v>46326</v>
      </c>
      <c r="C160" s="15">
        <v>742192.30483376689</v>
      </c>
      <c r="D160" s="15">
        <v>3414.8035339576977</v>
      </c>
      <c r="E160" s="15">
        <v>2855.738938821964</v>
      </c>
      <c r="F160" s="15">
        <v>6270.5424727796617</v>
      </c>
      <c r="H160" s="16">
        <v>46326</v>
      </c>
      <c r="I160" s="15">
        <v>220336.19945604537</v>
      </c>
      <c r="J160" s="15">
        <v>1861.1490444310998</v>
      </c>
      <c r="K160" s="15">
        <v>575.60207082716522</v>
      </c>
      <c r="L160" s="15">
        <v>2436.7511152582651</v>
      </c>
      <c r="N160" s="16">
        <v>46326</v>
      </c>
      <c r="O160" s="15">
        <v>122897.08798817372</v>
      </c>
      <c r="P160" s="15">
        <v>565.44565019320908</v>
      </c>
      <c r="Q160" s="15">
        <v>472.87205398102822</v>
      </c>
      <c r="R160" s="15">
        <v>1038.3177041742374</v>
      </c>
      <c r="S160" s="15"/>
      <c r="T160" s="16">
        <v>46326</v>
      </c>
      <c r="U160" s="15">
        <v>1715978.2838264708</v>
      </c>
      <c r="V160" s="15">
        <v>7536.0046298045809</v>
      </c>
      <c r="W160" s="15">
        <v>6699.4168004609292</v>
      </c>
      <c r="X160" s="15">
        <v>14235.421430265509</v>
      </c>
      <c r="Y160" s="16"/>
      <c r="Z160" s="16">
        <v>46326</v>
      </c>
      <c r="AA160" s="15">
        <f t="shared" si="10"/>
        <v>12955372.820333553</v>
      </c>
      <c r="AB160" s="15">
        <f>IPMT($AD$4/12,COUNT(Z$55:Z160),COUNT($Z$55:$Z$331),-$AA$54,$AA$5)</f>
        <v>47702.543134438543</v>
      </c>
      <c r="AC160" s="15">
        <f>PPMT($AD$4/12,COUNT(Z$55:Z160),COUNT($Z$55:$Z$331),-$AA$54,$AA$5)</f>
        <v>54411.670876951524</v>
      </c>
      <c r="AD160" s="15">
        <f t="shared" si="11"/>
        <v>102114.21401139007</v>
      </c>
      <c r="AE160" s="15"/>
      <c r="AF160" s="14">
        <f t="shared" si="12"/>
        <v>46326</v>
      </c>
      <c r="AG160" s="15">
        <f t="shared" si="13"/>
        <v>61079.945992825131</v>
      </c>
      <c r="AH160" s="15">
        <f t="shared" si="14"/>
        <v>65015.300741042607</v>
      </c>
      <c r="AI160" s="15">
        <f t="shared" si="15"/>
        <v>126095.24673386774</v>
      </c>
    </row>
    <row r="161" spans="2:35" x14ac:dyDescent="0.2">
      <c r="B161" s="14">
        <v>46356</v>
      </c>
      <c r="C161" s="15">
        <v>739323.47709147527</v>
      </c>
      <c r="D161" s="15">
        <v>3401.7147304880973</v>
      </c>
      <c r="E161" s="15">
        <v>2868.8277422915644</v>
      </c>
      <c r="F161" s="15">
        <v>6270.5424727796617</v>
      </c>
      <c r="H161" s="16">
        <v>46356</v>
      </c>
      <c r="I161" s="15">
        <v>219755.74802345171</v>
      </c>
      <c r="J161" s="15">
        <v>1856.2996826646022</v>
      </c>
      <c r="K161" s="15">
        <v>580.45143259366296</v>
      </c>
      <c r="L161" s="15">
        <v>2436.7511152582651</v>
      </c>
      <c r="N161" s="16">
        <v>46356</v>
      </c>
      <c r="O161" s="15">
        <v>122422.04860394528</v>
      </c>
      <c r="P161" s="15">
        <v>563.27831994579606</v>
      </c>
      <c r="Q161" s="15">
        <v>475.03938422844118</v>
      </c>
      <c r="R161" s="15">
        <v>1038.3177041742372</v>
      </c>
      <c r="S161" s="15"/>
      <c r="T161" s="16">
        <v>46356</v>
      </c>
      <c r="U161" s="15">
        <v>1709278.8670260098</v>
      </c>
      <c r="V161" s="15">
        <v>7506.5830243558903</v>
      </c>
      <c r="W161" s="15">
        <v>6728.8384059096188</v>
      </c>
      <c r="X161" s="15">
        <v>14235.421430265509</v>
      </c>
      <c r="Y161" s="16"/>
      <c r="Z161" s="16">
        <v>46356</v>
      </c>
      <c r="AA161" s="15">
        <f t="shared" si="10"/>
        <v>12900761.63999672</v>
      </c>
      <c r="AB161" s="15">
        <f>IPMT($AD$4/12,COUNT(Z$55:Z161),COUNT($Z$55:$Z$331),-$AA$54,$AA$5)</f>
        <v>47503.033674556398</v>
      </c>
      <c r="AC161" s="15">
        <f>PPMT($AD$4/12,COUNT(Z$55:Z161),COUNT($Z$55:$Z$331),-$AA$54,$AA$5)</f>
        <v>54611.18033683367</v>
      </c>
      <c r="AD161" s="15">
        <f t="shared" si="11"/>
        <v>102114.21401139007</v>
      </c>
      <c r="AE161" s="15"/>
      <c r="AF161" s="14">
        <f t="shared" si="12"/>
        <v>46356</v>
      </c>
      <c r="AG161" s="15">
        <f t="shared" si="13"/>
        <v>60830.909432010783</v>
      </c>
      <c r="AH161" s="15">
        <f t="shared" si="14"/>
        <v>65264.337301856955</v>
      </c>
      <c r="AI161" s="15">
        <f t="shared" si="15"/>
        <v>126095.24673386774</v>
      </c>
    </row>
    <row r="162" spans="2:35" x14ac:dyDescent="0.2">
      <c r="B162" s="14">
        <v>46387</v>
      </c>
      <c r="C162" s="15">
        <v>736441.50055536488</v>
      </c>
      <c r="D162" s="15">
        <v>3388.5659366692607</v>
      </c>
      <c r="E162" s="15">
        <v>2881.9765361104005</v>
      </c>
      <c r="F162" s="15">
        <v>6270.5424727796617</v>
      </c>
      <c r="H162" s="16">
        <v>46387</v>
      </c>
      <c r="I162" s="15">
        <v>219170.40637394052</v>
      </c>
      <c r="J162" s="15">
        <v>1851.409465747065</v>
      </c>
      <c r="K162" s="15">
        <v>585.34164951120022</v>
      </c>
      <c r="L162" s="15">
        <v>2436.7511152582651</v>
      </c>
      <c r="N162" s="16">
        <v>46387</v>
      </c>
      <c r="O162" s="15">
        <v>121944.83195587246</v>
      </c>
      <c r="P162" s="15">
        <v>561.10105610141568</v>
      </c>
      <c r="Q162" s="15">
        <v>477.21664807282156</v>
      </c>
      <c r="R162" s="15">
        <v>1038.3177041742372</v>
      </c>
      <c r="S162" s="15"/>
      <c r="T162" s="16">
        <v>46387</v>
      </c>
      <c r="U162" s="15">
        <v>1702550.0286201001</v>
      </c>
      <c r="V162" s="15">
        <v>7477.0322090232703</v>
      </c>
      <c r="W162" s="15">
        <v>6758.3892212422388</v>
      </c>
      <c r="X162" s="15">
        <v>14235.421430265509</v>
      </c>
      <c r="Y162" s="16"/>
      <c r="Z162" s="16">
        <v>46387</v>
      </c>
      <c r="AA162" s="15">
        <f t="shared" si="10"/>
        <v>12845950.218665319</v>
      </c>
      <c r="AB162" s="15">
        <f>IPMT($AD$4/12,COUNT(Z$55:Z162),COUNT($Z$55:$Z$331),-$AA$54,$AA$5)</f>
        <v>47302.792679988001</v>
      </c>
      <c r="AC162" s="15">
        <f>PPMT($AD$4/12,COUNT(Z$55:Z162),COUNT($Z$55:$Z$331),-$AA$54,$AA$5)</f>
        <v>54811.421331402067</v>
      </c>
      <c r="AD162" s="15">
        <f t="shared" si="11"/>
        <v>102114.21401139007</v>
      </c>
      <c r="AE162" s="15"/>
      <c r="AF162" s="14">
        <f t="shared" si="12"/>
        <v>46387</v>
      </c>
      <c r="AG162" s="15">
        <f t="shared" si="13"/>
        <v>60580.901347529012</v>
      </c>
      <c r="AH162" s="15">
        <f t="shared" si="14"/>
        <v>65514.345386338726</v>
      </c>
      <c r="AI162" s="15">
        <f t="shared" si="15"/>
        <v>126095.24673386774</v>
      </c>
    </row>
    <row r="163" spans="2:35" x14ac:dyDescent="0.2">
      <c r="B163" s="14">
        <v>46418</v>
      </c>
      <c r="C163" s="15">
        <v>733546.31496013061</v>
      </c>
      <c r="D163" s="15">
        <v>3375.3568775454219</v>
      </c>
      <c r="E163" s="15">
        <v>2895.1855952342398</v>
      </c>
      <c r="F163" s="15">
        <v>6270.5424727796617</v>
      </c>
      <c r="H163" s="16">
        <v>46418</v>
      </c>
      <c r="I163" s="15">
        <v>218580.13330816219</v>
      </c>
      <c r="J163" s="15">
        <v>1846.478049479922</v>
      </c>
      <c r="K163" s="15">
        <v>590.27306577834327</v>
      </c>
      <c r="L163" s="15">
        <v>2436.7511152582651</v>
      </c>
      <c r="N163" s="16">
        <v>46418</v>
      </c>
      <c r="O163" s="15">
        <v>121465.42806482931</v>
      </c>
      <c r="P163" s="15">
        <v>558.91381313108195</v>
      </c>
      <c r="Q163" s="15">
        <v>479.40389104315528</v>
      </c>
      <c r="R163" s="15">
        <v>1038.3177041742372</v>
      </c>
      <c r="S163" s="15"/>
      <c r="T163" s="16">
        <v>46418</v>
      </c>
      <c r="U163" s="15">
        <v>1695791.639398858</v>
      </c>
      <c r="V163" s="15">
        <v>7447.3516163599797</v>
      </c>
      <c r="W163" s="15">
        <v>6788.0698139055276</v>
      </c>
      <c r="X163" s="15">
        <v>14235.421430265507</v>
      </c>
      <c r="Y163" s="16"/>
      <c r="Z163" s="16">
        <v>46418</v>
      </c>
      <c r="AA163" s="15">
        <f t="shared" si="10"/>
        <v>12790937.822122367</v>
      </c>
      <c r="AB163" s="15">
        <f>IPMT($AD$4/12,COUNT(Z$55:Z163),COUNT($Z$55:$Z$331),-$AA$54,$AA$5)</f>
        <v>47101.817468439527</v>
      </c>
      <c r="AC163" s="15">
        <f>PPMT($AD$4/12,COUNT(Z$55:Z163),COUNT($Z$55:$Z$331),-$AA$54,$AA$5)</f>
        <v>55012.396542950541</v>
      </c>
      <c r="AD163" s="15">
        <f t="shared" si="11"/>
        <v>102114.21401139007</v>
      </c>
      <c r="AE163" s="15"/>
      <c r="AF163" s="14">
        <f t="shared" si="12"/>
        <v>46418</v>
      </c>
      <c r="AG163" s="15">
        <f t="shared" si="13"/>
        <v>60329.917824955934</v>
      </c>
      <c r="AH163" s="15">
        <f t="shared" si="14"/>
        <v>65765.328908911804</v>
      </c>
      <c r="AI163" s="15">
        <f t="shared" si="15"/>
        <v>126095.24673386774</v>
      </c>
    </row>
    <row r="164" spans="2:35" x14ac:dyDescent="0.2">
      <c r="B164" s="14">
        <v>46446</v>
      </c>
      <c r="C164" s="15">
        <v>730637.85976425151</v>
      </c>
      <c r="D164" s="15">
        <v>3362.0872769005987</v>
      </c>
      <c r="E164" s="15">
        <v>2908.4551958790635</v>
      </c>
      <c r="F164" s="15">
        <v>6270.5424727796617</v>
      </c>
      <c r="H164" s="16">
        <v>46446</v>
      </c>
      <c r="I164" s="15">
        <v>217984.88727966871</v>
      </c>
      <c r="J164" s="15">
        <v>1841.5050867647856</v>
      </c>
      <c r="K164" s="15">
        <v>595.2460284934798</v>
      </c>
      <c r="L164" s="15">
        <v>2436.7511152582656</v>
      </c>
      <c r="N164" s="16">
        <v>46446</v>
      </c>
      <c r="O164" s="15">
        <v>120983.8269059522</v>
      </c>
      <c r="P164" s="15">
        <v>556.7165452971343</v>
      </c>
      <c r="Q164" s="15">
        <v>481.6011588771031</v>
      </c>
      <c r="R164" s="15">
        <v>1038.3177041742374</v>
      </c>
      <c r="S164" s="15"/>
      <c r="T164" s="16">
        <v>46446</v>
      </c>
      <c r="U164" s="15">
        <v>1689003.5695849524</v>
      </c>
      <c r="V164" s="15">
        <v>7417.5406764272466</v>
      </c>
      <c r="W164" s="15">
        <v>6817.8807538382625</v>
      </c>
      <c r="X164" s="15">
        <v>14235.421430265509</v>
      </c>
      <c r="Y164" s="16"/>
      <c r="Z164" s="16">
        <v>46446</v>
      </c>
      <c r="AA164" s="15">
        <f t="shared" si="10"/>
        <v>12735723.71345876</v>
      </c>
      <c r="AB164" s="15">
        <f>IPMT($AD$4/12,COUNT(Z$55:Z164),COUNT($Z$55:$Z$331),-$AA$54,$AA$5)</f>
        <v>46900.105347782046</v>
      </c>
      <c r="AC164" s="15">
        <f>PPMT($AD$4/12,COUNT(Z$55:Z164),COUNT($Z$55:$Z$331),-$AA$54,$AA$5)</f>
        <v>55214.108663608029</v>
      </c>
      <c r="AD164" s="15">
        <f t="shared" si="11"/>
        <v>102114.21401139008</v>
      </c>
      <c r="AE164" s="15"/>
      <c r="AF164" s="14">
        <f t="shared" si="12"/>
        <v>46446</v>
      </c>
      <c r="AG164" s="15">
        <f t="shared" si="13"/>
        <v>60077.954933171815</v>
      </c>
      <c r="AH164" s="15">
        <f t="shared" si="14"/>
        <v>66017.291800695937</v>
      </c>
      <c r="AI164" s="15">
        <f t="shared" si="15"/>
        <v>126095.24673386775</v>
      </c>
    </row>
    <row r="165" spans="2:35" x14ac:dyDescent="0.2">
      <c r="B165" s="14">
        <v>46477</v>
      </c>
      <c r="C165" s="15">
        <v>727716.07414872467</v>
      </c>
      <c r="D165" s="15">
        <v>3348.7568572528194</v>
      </c>
      <c r="E165" s="15">
        <v>2921.7856155268423</v>
      </c>
      <c r="F165" s="15">
        <v>6270.5424727796617</v>
      </c>
      <c r="H165" s="16">
        <v>46477</v>
      </c>
      <c r="I165" s="15">
        <v>217384.62639198947</v>
      </c>
      <c r="J165" s="15">
        <v>1836.4902275790153</v>
      </c>
      <c r="K165" s="15">
        <v>600.26088767924978</v>
      </c>
      <c r="L165" s="15">
        <v>2436.7511152582651</v>
      </c>
      <c r="N165" s="16">
        <v>46477</v>
      </c>
      <c r="O165" s="15">
        <v>120500.01840843025</v>
      </c>
      <c r="P165" s="15">
        <v>554.5092066522808</v>
      </c>
      <c r="Q165" s="15">
        <v>483.8084975219565</v>
      </c>
      <c r="R165" s="15">
        <v>1038.3177041742374</v>
      </c>
      <c r="S165" s="15"/>
      <c r="T165" s="16">
        <v>46477</v>
      </c>
      <c r="U165" s="15">
        <v>1682185.6888311142</v>
      </c>
      <c r="V165" s="15">
        <v>7387.5988167833057</v>
      </c>
      <c r="W165" s="15">
        <v>6847.8226134822035</v>
      </c>
      <c r="X165" s="15">
        <v>14235.421430265509</v>
      </c>
      <c r="Y165" s="16"/>
      <c r="Z165" s="16">
        <v>46477</v>
      </c>
      <c r="AA165" s="15">
        <f t="shared" si="10"/>
        <v>12680307.153063385</v>
      </c>
      <c r="AB165" s="15">
        <f>IPMT($AD$4/12,COUNT(Z$55:Z165),COUNT($Z$55:$Z$331),-$AA$54,$AA$5)</f>
        <v>46697.653616015472</v>
      </c>
      <c r="AC165" s="15">
        <f>PPMT($AD$4/12,COUNT(Z$55:Z165),COUNT($Z$55:$Z$331),-$AA$54,$AA$5)</f>
        <v>55416.560395374574</v>
      </c>
      <c r="AD165" s="15">
        <f t="shared" si="11"/>
        <v>102114.21401139005</v>
      </c>
      <c r="AE165" s="15"/>
      <c r="AF165" s="14">
        <f t="shared" si="12"/>
        <v>46477</v>
      </c>
      <c r="AG165" s="15">
        <f t="shared" si="13"/>
        <v>59825.008724282889</v>
      </c>
      <c r="AH165" s="15">
        <f t="shared" si="14"/>
        <v>66270.23800958482</v>
      </c>
      <c r="AI165" s="15">
        <f t="shared" si="15"/>
        <v>126095.24673386771</v>
      </c>
    </row>
    <row r="166" spans="2:35" x14ac:dyDescent="0.2">
      <c r="B166" s="14">
        <v>46507</v>
      </c>
      <c r="C166" s="15">
        <v>724780.89701579337</v>
      </c>
      <c r="D166" s="15">
        <v>3335.3653398483216</v>
      </c>
      <c r="E166" s="15">
        <v>2935.1771329313401</v>
      </c>
      <c r="F166" s="15">
        <v>6270.5424727796617</v>
      </c>
      <c r="H166" s="16">
        <v>46507</v>
      </c>
      <c r="I166" s="15">
        <v>216779.30839568228</v>
      </c>
      <c r="J166" s="15">
        <v>1831.4331189510833</v>
      </c>
      <c r="K166" s="15">
        <v>605.31799630718206</v>
      </c>
      <c r="L166" s="15">
        <v>2436.7511152582656</v>
      </c>
      <c r="N166" s="16">
        <v>46507</v>
      </c>
      <c r="O166" s="15">
        <v>120013.99245529465</v>
      </c>
      <c r="P166" s="15">
        <v>552.29175103863849</v>
      </c>
      <c r="Q166" s="15">
        <v>486.0259531355988</v>
      </c>
      <c r="R166" s="15">
        <v>1038.3177041742374</v>
      </c>
      <c r="S166" s="15"/>
      <c r="T166" s="16">
        <v>46507</v>
      </c>
      <c r="U166" s="15">
        <v>1675337.8662176321</v>
      </c>
      <c r="V166" s="15">
        <v>7357.5254624724294</v>
      </c>
      <c r="W166" s="15">
        <v>6877.8959677930789</v>
      </c>
      <c r="X166" s="15">
        <v>14235.421430265509</v>
      </c>
      <c r="Y166" s="16"/>
      <c r="Z166" s="16">
        <v>46507</v>
      </c>
      <c r="AA166" s="15">
        <f t="shared" si="10"/>
        <v>12624687.398613228</v>
      </c>
      <c r="AB166" s="15">
        <f>IPMT($AD$4/12,COUNT(Z$55:Z166),COUNT($Z$55:$Z$331),-$AA$54,$AA$5)</f>
        <v>46494.459561232441</v>
      </c>
      <c r="AC166" s="15">
        <f>PPMT($AD$4/12,COUNT(Z$55:Z166),COUNT($Z$55:$Z$331),-$AA$54,$AA$5)</f>
        <v>55619.754450157627</v>
      </c>
      <c r="AD166" s="15">
        <f t="shared" si="11"/>
        <v>102114.21401139007</v>
      </c>
      <c r="AE166" s="15"/>
      <c r="AF166" s="14">
        <f t="shared" si="12"/>
        <v>46507</v>
      </c>
      <c r="AG166" s="15">
        <f t="shared" si="13"/>
        <v>59571.075233542913</v>
      </c>
      <c r="AH166" s="15">
        <f t="shared" si="14"/>
        <v>66524.171500324825</v>
      </c>
      <c r="AI166" s="15">
        <f t="shared" si="15"/>
        <v>126095.24673386774</v>
      </c>
    </row>
    <row r="167" spans="2:35" x14ac:dyDescent="0.2">
      <c r="B167" s="14">
        <v>46538</v>
      </c>
      <c r="C167" s="15">
        <v>721832.2669876694</v>
      </c>
      <c r="D167" s="15">
        <v>3321.9124446557189</v>
      </c>
      <c r="E167" s="15">
        <v>2948.6300281239423</v>
      </c>
      <c r="F167" s="15">
        <v>6270.5424727796617</v>
      </c>
      <c r="H167" s="16">
        <v>46538</v>
      </c>
      <c r="I167" s="15">
        <v>216168.89068535974</v>
      </c>
      <c r="J167" s="15">
        <v>1826.3334049357275</v>
      </c>
      <c r="K167" s="15">
        <v>610.4177103225378</v>
      </c>
      <c r="L167" s="15">
        <v>2436.7511152582651</v>
      </c>
      <c r="N167" s="16">
        <v>46538</v>
      </c>
      <c r="O167" s="15">
        <v>119525.73888320717</v>
      </c>
      <c r="P167" s="15">
        <v>550.06413208676702</v>
      </c>
      <c r="Q167" s="15">
        <v>488.25357208747027</v>
      </c>
      <c r="R167" s="15">
        <v>1038.3177041742374</v>
      </c>
      <c r="S167" s="15"/>
      <c r="T167" s="16">
        <v>46538</v>
      </c>
      <c r="U167" s="15">
        <v>1668459.9702498389</v>
      </c>
      <c r="V167" s="15">
        <v>7327.3200360138717</v>
      </c>
      <c r="W167" s="15">
        <v>6908.1013942516374</v>
      </c>
      <c r="X167" s="15">
        <v>14235.421430265509</v>
      </c>
      <c r="Y167" s="16"/>
      <c r="Z167" s="16">
        <v>46538</v>
      </c>
      <c r="AA167" s="15">
        <f t="shared" si="10"/>
        <v>12568863.705063419</v>
      </c>
      <c r="AB167" s="15">
        <f>IPMT($AD$4/12,COUNT(Z$55:Z167),COUNT($Z$55:$Z$331),-$AA$54,$AA$5)</f>
        <v>46290.520461581844</v>
      </c>
      <c r="AC167" s="15">
        <f>PPMT($AD$4/12,COUNT(Z$55:Z167),COUNT($Z$55:$Z$331),-$AA$54,$AA$5)</f>
        <v>55823.693549808209</v>
      </c>
      <c r="AD167" s="15">
        <f t="shared" si="11"/>
        <v>102114.21401139005</v>
      </c>
      <c r="AE167" s="15"/>
      <c r="AF167" s="14">
        <f t="shared" si="12"/>
        <v>46538</v>
      </c>
      <c r="AG167" s="15">
        <f t="shared" si="13"/>
        <v>59316.150479273929</v>
      </c>
      <c r="AH167" s="15">
        <f t="shared" si="14"/>
        <v>66779.096254593795</v>
      </c>
      <c r="AI167" s="15">
        <f t="shared" si="15"/>
        <v>126095.24673386772</v>
      </c>
    </row>
    <row r="168" spans="2:35" x14ac:dyDescent="0.2">
      <c r="B168" s="14">
        <v>46568</v>
      </c>
      <c r="C168" s="15">
        <v>718870.12240524986</v>
      </c>
      <c r="D168" s="15">
        <v>3308.397890360151</v>
      </c>
      <c r="E168" s="15">
        <v>2962.1445824195107</v>
      </c>
      <c r="F168" s="15">
        <v>6270.5424727796617</v>
      </c>
      <c r="H168" s="16">
        <v>46568</v>
      </c>
      <c r="I168" s="15">
        <v>215553.33029669037</v>
      </c>
      <c r="J168" s="15">
        <v>1821.1907265889013</v>
      </c>
      <c r="K168" s="15">
        <v>615.56038866936399</v>
      </c>
      <c r="L168" s="15">
        <v>2436.7511152582651</v>
      </c>
      <c r="N168" s="16">
        <v>46568</v>
      </c>
      <c r="O168" s="15">
        <v>119035.24748224764</v>
      </c>
      <c r="P168" s="15">
        <v>547.82630321469946</v>
      </c>
      <c r="Q168" s="15">
        <v>490.49140095953788</v>
      </c>
      <c r="R168" s="15">
        <v>1038.3177041742374</v>
      </c>
      <c r="S168" s="15"/>
      <c r="T168" s="16">
        <v>46568</v>
      </c>
      <c r="U168" s="15">
        <v>1661551.8688555872</v>
      </c>
      <c r="V168" s="15">
        <v>7296.9819573907853</v>
      </c>
      <c r="W168" s="15">
        <v>6938.4394728747247</v>
      </c>
      <c r="X168" s="15">
        <v>14235.421430265509</v>
      </c>
      <c r="Y168" s="16"/>
      <c r="Z168" s="16">
        <v>46568</v>
      </c>
      <c r="AA168" s="15">
        <f t="shared" si="10"/>
        <v>12512835.324637262</v>
      </c>
      <c r="AB168" s="15">
        <f>IPMT($AD$4/12,COUNT(Z$55:Z168),COUNT($Z$55:$Z$331),-$AA$54,$AA$5)</f>
        <v>46085.833585232554</v>
      </c>
      <c r="AC168" s="15">
        <f>PPMT($AD$4/12,COUNT(Z$55:Z168),COUNT($Z$55:$Z$331),-$AA$54,$AA$5)</f>
        <v>56028.380426157491</v>
      </c>
      <c r="AD168" s="15">
        <f t="shared" si="11"/>
        <v>102114.21401139005</v>
      </c>
      <c r="AE168" s="15"/>
      <c r="AF168" s="14">
        <f t="shared" si="12"/>
        <v>46568</v>
      </c>
      <c r="AG168" s="15">
        <f t="shared" si="13"/>
        <v>59060.230462787091</v>
      </c>
      <c r="AH168" s="15">
        <f t="shared" si="14"/>
        <v>67035.016271080633</v>
      </c>
      <c r="AI168" s="15">
        <f t="shared" si="15"/>
        <v>126095.24673386772</v>
      </c>
    </row>
    <row r="169" spans="2:35" x14ac:dyDescent="0.2">
      <c r="B169" s="14">
        <v>46599</v>
      </c>
      <c r="C169" s="15">
        <v>715894.40132682759</v>
      </c>
      <c r="D169" s="15">
        <v>3294.8213943573951</v>
      </c>
      <c r="E169" s="15">
        <v>2975.7210784222666</v>
      </c>
      <c r="F169" s="15">
        <v>6270.5424727796617</v>
      </c>
      <c r="H169" s="16">
        <v>46599</v>
      </c>
      <c r="I169" s="15">
        <v>214932.58390337462</v>
      </c>
      <c r="J169" s="15">
        <v>1816.0047219425076</v>
      </c>
      <c r="K169" s="15">
        <v>620.74639331575781</v>
      </c>
      <c r="L169" s="15">
        <v>2436.7511152582656</v>
      </c>
      <c r="N169" s="16">
        <v>46599</v>
      </c>
      <c r="O169" s="15">
        <v>118542.50799570036</v>
      </c>
      <c r="P169" s="15">
        <v>545.57821762696824</v>
      </c>
      <c r="Q169" s="15">
        <v>492.739486547269</v>
      </c>
      <c r="R169" s="15">
        <v>1038.3177041742372</v>
      </c>
      <c r="S169" s="15"/>
      <c r="T169" s="16">
        <v>46599</v>
      </c>
      <c r="U169" s="15">
        <v>1654613.4293827126</v>
      </c>
      <c r="V169" s="15">
        <v>7266.5106440390755</v>
      </c>
      <c r="W169" s="15">
        <v>6968.9107862264336</v>
      </c>
      <c r="X169" s="15">
        <v>14235.421430265509</v>
      </c>
      <c r="Y169" s="16"/>
      <c r="Z169" s="16">
        <v>46599</v>
      </c>
      <c r="AA169" s="15">
        <f t="shared" si="10"/>
        <v>12456601.506816208</v>
      </c>
      <c r="AB169" s="15">
        <f>IPMT($AD$4/12,COUNT(Z$55:Z169),COUNT($Z$55:$Z$331),-$AA$54,$AA$5)</f>
        <v>45880.396190336651</v>
      </c>
      <c r="AC169" s="15">
        <f>PPMT($AD$4/12,COUNT(Z$55:Z169),COUNT($Z$55:$Z$331),-$AA$54,$AA$5)</f>
        <v>56233.81782105341</v>
      </c>
      <c r="AD169" s="15">
        <f t="shared" si="11"/>
        <v>102114.21401139005</v>
      </c>
      <c r="AE169" s="15"/>
      <c r="AF169" s="14">
        <f t="shared" si="12"/>
        <v>46599</v>
      </c>
      <c r="AG169" s="15">
        <f t="shared" si="13"/>
        <v>58803.311168302593</v>
      </c>
      <c r="AH169" s="15">
        <f t="shared" si="14"/>
        <v>67291.935565565131</v>
      </c>
      <c r="AI169" s="15">
        <f t="shared" si="15"/>
        <v>126095.24673386772</v>
      </c>
    </row>
    <row r="170" spans="2:35" x14ac:dyDescent="0.2">
      <c r="B170" s="14">
        <v>46630</v>
      </c>
      <c r="C170" s="15">
        <v>712905.04152679583</v>
      </c>
      <c r="D170" s="15">
        <v>3281.1826727479593</v>
      </c>
      <c r="E170" s="15">
        <v>2989.359800031702</v>
      </c>
      <c r="F170" s="15">
        <v>6270.5424727796617</v>
      </c>
      <c r="H170" s="16">
        <v>46630</v>
      </c>
      <c r="I170" s="15">
        <v>214306.60781409527</v>
      </c>
      <c r="J170" s="15">
        <v>1810.7750259789211</v>
      </c>
      <c r="K170" s="15">
        <v>625.97608927934414</v>
      </c>
      <c r="L170" s="15">
        <v>2436.7511152582651</v>
      </c>
      <c r="N170" s="16">
        <v>46630</v>
      </c>
      <c r="O170" s="15">
        <v>118047.51011983975</v>
      </c>
      <c r="P170" s="15">
        <v>543.31982831362654</v>
      </c>
      <c r="Q170" s="15">
        <v>494.99787586061069</v>
      </c>
      <c r="R170" s="15">
        <v>1038.3177041742372</v>
      </c>
      <c r="S170" s="15"/>
      <c r="T170" s="16">
        <v>46630</v>
      </c>
      <c r="U170" s="15">
        <v>1647644.5185964862</v>
      </c>
      <c r="V170" s="15">
        <v>7235.9055108362318</v>
      </c>
      <c r="W170" s="15">
        <v>6999.5159194292783</v>
      </c>
      <c r="X170" s="15">
        <v>14235.421430265509</v>
      </c>
      <c r="Y170" s="16"/>
      <c r="Z170" s="16">
        <v>46630</v>
      </c>
      <c r="AA170" s="15">
        <f t="shared" si="10"/>
        <v>12400161.498329811</v>
      </c>
      <c r="AB170" s="15">
        <f>IPMT($AD$4/12,COUNT(Z$55:Z170),COUNT($Z$55:$Z$331),-$AA$54,$AA$5)</f>
        <v>45674.205524992787</v>
      </c>
      <c r="AC170" s="15">
        <f>PPMT($AD$4/12,COUNT(Z$55:Z170),COUNT($Z$55:$Z$331),-$AA$54,$AA$5)</f>
        <v>56440.008486397273</v>
      </c>
      <c r="AD170" s="15">
        <f t="shared" si="11"/>
        <v>102114.21401139005</v>
      </c>
      <c r="AE170" s="15"/>
      <c r="AF170" s="14">
        <f t="shared" si="12"/>
        <v>46630</v>
      </c>
      <c r="AG170" s="15">
        <f t="shared" si="13"/>
        <v>58545.388562869528</v>
      </c>
      <c r="AH170" s="15">
        <f t="shared" si="14"/>
        <v>67549.85817099821</v>
      </c>
      <c r="AI170" s="15">
        <f t="shared" si="15"/>
        <v>126095.24673386774</v>
      </c>
    </row>
    <row r="171" spans="2:35" x14ac:dyDescent="0.2">
      <c r="B171" s="14">
        <v>46660</v>
      </c>
      <c r="C171" s="15">
        <v>709901.98049434728</v>
      </c>
      <c r="D171" s="15">
        <v>3267.481440331148</v>
      </c>
      <c r="E171" s="15">
        <v>3003.0610324485142</v>
      </c>
      <c r="F171" s="15">
        <v>6270.5424727796617</v>
      </c>
      <c r="H171" s="16">
        <v>46660</v>
      </c>
      <c r="I171" s="15">
        <v>213675.3579694423</v>
      </c>
      <c r="J171" s="15">
        <v>1805.5012706052987</v>
      </c>
      <c r="K171" s="15">
        <v>631.24984465296677</v>
      </c>
      <c r="L171" s="15">
        <v>2436.7511152582656</v>
      </c>
      <c r="N171" s="16">
        <v>46660</v>
      </c>
      <c r="O171" s="15">
        <v>117550.24350371478</v>
      </c>
      <c r="P171" s="15">
        <v>541.05108804926556</v>
      </c>
      <c r="Q171" s="15">
        <v>497.26661612497185</v>
      </c>
      <c r="R171" s="15">
        <v>1038.3177041742374</v>
      </c>
      <c r="S171" s="15"/>
      <c r="T171" s="16">
        <v>46660</v>
      </c>
      <c r="U171" s="15">
        <v>1640645.0026770569</v>
      </c>
      <c r="V171" s="15">
        <v>7205.1659700900718</v>
      </c>
      <c r="W171" s="15">
        <v>7030.2554601754382</v>
      </c>
      <c r="X171" s="15">
        <v>14235.421430265509</v>
      </c>
      <c r="Y171" s="16"/>
      <c r="Z171" s="16">
        <v>46660</v>
      </c>
      <c r="AA171" s="15">
        <f t="shared" si="10"/>
        <v>12343514.543145631</v>
      </c>
      <c r="AB171" s="15">
        <f>IPMT($AD$4/12,COUNT(Z$55:Z171),COUNT($Z$55:$Z$331),-$AA$54,$AA$5)</f>
        <v>45467.258827209327</v>
      </c>
      <c r="AC171" s="15">
        <f>PPMT($AD$4/12,COUNT(Z$55:Z171),COUNT($Z$55:$Z$331),-$AA$54,$AA$5)</f>
        <v>56646.955184180733</v>
      </c>
      <c r="AD171" s="15">
        <f t="shared" si="11"/>
        <v>102114.21401139005</v>
      </c>
      <c r="AE171" s="15"/>
      <c r="AF171" s="14">
        <f t="shared" si="12"/>
        <v>46660</v>
      </c>
      <c r="AG171" s="15">
        <f t="shared" si="13"/>
        <v>58286.458596285112</v>
      </c>
      <c r="AH171" s="15">
        <f t="shared" si="14"/>
        <v>67808.788137582625</v>
      </c>
      <c r="AI171" s="15">
        <f t="shared" si="15"/>
        <v>126095.24673386774</v>
      </c>
    </row>
    <row r="172" spans="2:35" x14ac:dyDescent="0.2">
      <c r="B172" s="14">
        <v>46691</v>
      </c>
      <c r="C172" s="15">
        <v>706885.15543216676</v>
      </c>
      <c r="D172" s="15">
        <v>3253.7174105990921</v>
      </c>
      <c r="E172" s="15">
        <v>3016.8250621805701</v>
      </c>
      <c r="F172" s="15">
        <v>6270.5424727796617</v>
      </c>
      <c r="H172" s="16">
        <v>46691</v>
      </c>
      <c r="I172" s="15">
        <v>213038.78993881171</v>
      </c>
      <c r="J172" s="15">
        <v>1800.1830846276687</v>
      </c>
      <c r="K172" s="15">
        <v>636.56803063059658</v>
      </c>
      <c r="L172" s="15">
        <v>2436.7511152582651</v>
      </c>
      <c r="N172" s="16">
        <v>46691</v>
      </c>
      <c r="O172" s="15">
        <v>117050.69774893257</v>
      </c>
      <c r="P172" s="15">
        <v>538.77194939202604</v>
      </c>
      <c r="Q172" s="15">
        <v>499.54575478221125</v>
      </c>
      <c r="R172" s="15">
        <v>1038.3177041742374</v>
      </c>
      <c r="S172" s="15"/>
      <c r="T172" s="16">
        <v>46691</v>
      </c>
      <c r="U172" s="15">
        <v>1633614.7472168815</v>
      </c>
      <c r="V172" s="15">
        <v>7174.2914315274675</v>
      </c>
      <c r="W172" s="15">
        <v>7061.1299987380416</v>
      </c>
      <c r="X172" s="15">
        <v>14235.421430265509</v>
      </c>
      <c r="Y172" s="16"/>
      <c r="Z172" s="16">
        <v>46691</v>
      </c>
      <c r="AA172" s="15">
        <f t="shared" si="10"/>
        <v>12286659.882459108</v>
      </c>
      <c r="AB172" s="15">
        <f>IPMT($AD$4/12,COUNT(Z$55:Z172),COUNT($Z$55:$Z$331),-$AA$54,$AA$5)</f>
        <v>45259.553324867331</v>
      </c>
      <c r="AC172" s="15">
        <f>PPMT($AD$4/12,COUNT(Z$55:Z172),COUNT($Z$55:$Z$331),-$AA$54,$AA$5)</f>
        <v>56854.660686522722</v>
      </c>
      <c r="AD172" s="15">
        <f t="shared" si="11"/>
        <v>102114.21401139005</v>
      </c>
      <c r="AE172" s="15"/>
      <c r="AF172" s="14">
        <f t="shared" si="12"/>
        <v>46691</v>
      </c>
      <c r="AG172" s="15">
        <f t="shared" si="13"/>
        <v>58026.517201013587</v>
      </c>
      <c r="AH172" s="15">
        <f t="shared" si="14"/>
        <v>68068.729532854137</v>
      </c>
      <c r="AI172" s="15">
        <f t="shared" si="15"/>
        <v>126095.24673386772</v>
      </c>
    </row>
    <row r="173" spans="2:35" x14ac:dyDescent="0.2">
      <c r="B173" s="14">
        <v>46721</v>
      </c>
      <c r="C173" s="15">
        <v>703854.50325511792</v>
      </c>
      <c r="D173" s="15">
        <v>3239.8902957307637</v>
      </c>
      <c r="E173" s="15">
        <v>3030.652177048898</v>
      </c>
      <c r="F173" s="15">
        <v>6270.5424727796617</v>
      </c>
      <c r="H173" s="16">
        <v>46721</v>
      </c>
      <c r="I173" s="15">
        <v>212396.85891727824</v>
      </c>
      <c r="J173" s="15">
        <v>1794.8200937248066</v>
      </c>
      <c r="K173" s="15">
        <v>641.93102153345853</v>
      </c>
      <c r="L173" s="15">
        <v>2436.7511152582651</v>
      </c>
      <c r="N173" s="16">
        <v>46721</v>
      </c>
      <c r="O173" s="15">
        <v>116548.86240944093</v>
      </c>
      <c r="P173" s="15">
        <v>536.48236468260734</v>
      </c>
      <c r="Q173" s="15">
        <v>501.83533949162984</v>
      </c>
      <c r="R173" s="15">
        <v>1038.3177041742372</v>
      </c>
      <c r="S173" s="15"/>
      <c r="T173" s="16">
        <v>46721</v>
      </c>
      <c r="U173" s="15">
        <v>1626553.6172181435</v>
      </c>
      <c r="V173" s="15">
        <v>7143.2813022830087</v>
      </c>
      <c r="W173" s="15">
        <v>7092.1401279824995</v>
      </c>
      <c r="X173" s="15">
        <v>14235.421430265509</v>
      </c>
      <c r="Y173" s="16"/>
      <c r="Z173" s="16">
        <v>46721</v>
      </c>
      <c r="AA173" s="15">
        <f t="shared" si="10"/>
        <v>12229596.754683401</v>
      </c>
      <c r="AB173" s="15">
        <f>IPMT($AD$4/12,COUNT(Z$55:Z173),COUNT($Z$55:$Z$331),-$AA$54,$AA$5)</f>
        <v>45051.086235683419</v>
      </c>
      <c r="AC173" s="15">
        <f>PPMT($AD$4/12,COUNT(Z$55:Z173),COUNT($Z$55:$Z$331),-$AA$54,$AA$5)</f>
        <v>57063.127775706649</v>
      </c>
      <c r="AD173" s="15">
        <f t="shared" si="11"/>
        <v>102114.21401139007</v>
      </c>
      <c r="AE173" s="15"/>
      <c r="AF173" s="14">
        <f t="shared" si="12"/>
        <v>46721</v>
      </c>
      <c r="AG173" s="15">
        <f t="shared" si="13"/>
        <v>57765.560292104608</v>
      </c>
      <c r="AH173" s="15">
        <f t="shared" si="14"/>
        <v>68329.68644176313</v>
      </c>
      <c r="AI173" s="15">
        <f t="shared" si="15"/>
        <v>126095.24673386774</v>
      </c>
    </row>
    <row r="174" spans="2:35" x14ac:dyDescent="0.2">
      <c r="B174" s="14">
        <v>46752</v>
      </c>
      <c r="C174" s="15">
        <v>700809.96058892424</v>
      </c>
      <c r="D174" s="15">
        <v>3225.9998065859568</v>
      </c>
      <c r="E174" s="15">
        <v>3044.5426661937049</v>
      </c>
      <c r="F174" s="15">
        <v>6270.5424727796617</v>
      </c>
      <c r="H174" s="16">
        <v>46752</v>
      </c>
      <c r="I174" s="15">
        <v>211749.51972244185</v>
      </c>
      <c r="J174" s="15">
        <v>1789.4119204218862</v>
      </c>
      <c r="K174" s="15">
        <v>647.33919483637919</v>
      </c>
      <c r="L174" s="15">
        <v>2436.7511152582656</v>
      </c>
      <c r="N174" s="16">
        <v>46752</v>
      </c>
      <c r="O174" s="15">
        <v>116044.72699130996</v>
      </c>
      <c r="P174" s="15">
        <v>534.18228604327078</v>
      </c>
      <c r="Q174" s="15">
        <v>504.13541813096646</v>
      </c>
      <c r="R174" s="15">
        <v>1038.3177041742372</v>
      </c>
      <c r="S174" s="15"/>
      <c r="T174" s="16">
        <v>46752</v>
      </c>
      <c r="U174" s="15">
        <v>1619461.4770901611</v>
      </c>
      <c r="V174" s="15">
        <v>7112.1349868876214</v>
      </c>
      <c r="W174" s="15">
        <v>7123.2864433778896</v>
      </c>
      <c r="X174" s="15">
        <v>14235.421430265511</v>
      </c>
      <c r="Y174" s="16"/>
      <c r="Z174" s="16">
        <v>46752</v>
      </c>
      <c r="AA174" s="15">
        <f t="shared" si="10"/>
        <v>12172324.395439183</v>
      </c>
      <c r="AB174" s="15">
        <f>IPMT($AD$4/12,COUNT(Z$55:Z174),COUNT($Z$55:$Z$331),-$AA$54,$AA$5)</f>
        <v>44841.854767172488</v>
      </c>
      <c r="AC174" s="15">
        <f>PPMT($AD$4/12,COUNT(Z$55:Z174),COUNT($Z$55:$Z$331),-$AA$54,$AA$5)</f>
        <v>57272.359244217565</v>
      </c>
      <c r="AD174" s="15">
        <f t="shared" si="11"/>
        <v>102114.21401139005</v>
      </c>
      <c r="AE174" s="15"/>
      <c r="AF174" s="14">
        <f t="shared" si="12"/>
        <v>46752</v>
      </c>
      <c r="AG174" s="15">
        <f t="shared" si="13"/>
        <v>57503.583767111224</v>
      </c>
      <c r="AH174" s="15">
        <f t="shared" si="14"/>
        <v>68591.662966756499</v>
      </c>
      <c r="AI174" s="15">
        <f t="shared" si="15"/>
        <v>126095.24673386772</v>
      </c>
    </row>
    <row r="175" spans="2:35" x14ac:dyDescent="0.2">
      <c r="B175" s="14">
        <v>46783</v>
      </c>
      <c r="C175" s="15">
        <v>697751.46376884379</v>
      </c>
      <c r="D175" s="15">
        <v>3212.0456526992357</v>
      </c>
      <c r="E175" s="15">
        <v>3058.496820080426</v>
      </c>
      <c r="F175" s="15">
        <v>6270.5424727796617</v>
      </c>
      <c r="H175" s="16">
        <v>46783</v>
      </c>
      <c r="I175" s="15">
        <v>211096.72679124749</v>
      </c>
      <c r="J175" s="15">
        <v>1783.9581840639125</v>
      </c>
      <c r="K175" s="15">
        <v>652.79293119435272</v>
      </c>
      <c r="L175" s="15">
        <v>2436.7511152582651</v>
      </c>
      <c r="N175" s="16">
        <v>46783</v>
      </c>
      <c r="O175" s="15">
        <v>115538.28095251256</v>
      </c>
      <c r="P175" s="15">
        <v>531.87166537683731</v>
      </c>
      <c r="Q175" s="15">
        <v>506.44603879740004</v>
      </c>
      <c r="R175" s="15">
        <v>1038.3177041742374</v>
      </c>
      <c r="S175" s="15"/>
      <c r="T175" s="16">
        <v>46783</v>
      </c>
      <c r="U175" s="15">
        <v>1612338.1906467832</v>
      </c>
      <c r="V175" s="15">
        <v>7080.8518872571176</v>
      </c>
      <c r="W175" s="15">
        <v>7154.5695430083915</v>
      </c>
      <c r="X175" s="15">
        <v>14235.421430265509</v>
      </c>
      <c r="Y175" s="16"/>
      <c r="Z175" s="16">
        <v>46783</v>
      </c>
      <c r="AA175" s="15">
        <f t="shared" si="10"/>
        <v>12114842.037544403</v>
      </c>
      <c r="AB175" s="15">
        <f>IPMT($AD$4/12,COUNT(Z$55:Z175),COUNT($Z$55:$Z$331),-$AA$54,$AA$5)</f>
        <v>44631.856116610368</v>
      </c>
      <c r="AC175" s="15">
        <f>PPMT($AD$4/12,COUNT(Z$55:Z175),COUNT($Z$55:$Z$331),-$AA$54,$AA$5)</f>
        <v>57482.357894779692</v>
      </c>
      <c r="AD175" s="15">
        <f t="shared" si="11"/>
        <v>102114.21401139005</v>
      </c>
      <c r="AE175" s="15"/>
      <c r="AF175" s="14">
        <f t="shared" si="12"/>
        <v>46783</v>
      </c>
      <c r="AG175" s="15">
        <f t="shared" si="13"/>
        <v>57240.583506007475</v>
      </c>
      <c r="AH175" s="15">
        <f t="shared" si="14"/>
        <v>68854.663227860263</v>
      </c>
      <c r="AI175" s="15">
        <f t="shared" si="15"/>
        <v>126095.24673386774</v>
      </c>
    </row>
    <row r="176" spans="2:35" x14ac:dyDescent="0.2">
      <c r="B176" s="14">
        <v>46812</v>
      </c>
      <c r="C176" s="15">
        <v>694678.94883833802</v>
      </c>
      <c r="D176" s="15">
        <v>3198.0275422738669</v>
      </c>
      <c r="E176" s="15">
        <v>3072.5149305057948</v>
      </c>
      <c r="F176" s="15">
        <v>6270.5424727796617</v>
      </c>
      <c r="H176" s="16">
        <v>46812</v>
      </c>
      <c r="I176" s="15">
        <v>210438.43417677816</v>
      </c>
      <c r="J176" s="15">
        <v>1778.4585007889293</v>
      </c>
      <c r="K176" s="15">
        <v>658.29261446933572</v>
      </c>
      <c r="L176" s="15">
        <v>2436.7511152582651</v>
      </c>
      <c r="N176" s="16">
        <v>46812</v>
      </c>
      <c r="O176" s="15">
        <v>115029.513702704</v>
      </c>
      <c r="P176" s="15">
        <v>529.55045436568253</v>
      </c>
      <c r="Q176" s="15">
        <v>508.76724980855477</v>
      </c>
      <c r="R176" s="15">
        <v>1038.3177041742374</v>
      </c>
      <c r="S176" s="15"/>
      <c r="T176" s="16">
        <v>46812</v>
      </c>
      <c r="U176" s="15">
        <v>1605183.6211037748</v>
      </c>
      <c r="V176" s="15">
        <v>7049.4314026807388</v>
      </c>
      <c r="W176" s="15">
        <v>7185.9900275847704</v>
      </c>
      <c r="X176" s="15">
        <v>14235.421430265509</v>
      </c>
      <c r="Y176" s="16"/>
      <c r="Z176" s="16">
        <v>46812</v>
      </c>
      <c r="AA176" s="15">
        <f t="shared" si="10"/>
        <v>12057148.911004009</v>
      </c>
      <c r="AB176" s="15">
        <f>IPMT($AD$4/12,COUNT(Z$55:Z176),COUNT($Z$55:$Z$331),-$AA$54,$AA$5)</f>
        <v>44421.087470996172</v>
      </c>
      <c r="AC176" s="15">
        <f>PPMT($AD$4/12,COUNT(Z$55:Z176),COUNT($Z$55:$Z$331),-$AA$54,$AA$5)</f>
        <v>57693.126540393889</v>
      </c>
      <c r="AD176" s="15">
        <f t="shared" si="11"/>
        <v>102114.21401139005</v>
      </c>
      <c r="AE176" s="15"/>
      <c r="AF176" s="14">
        <f t="shared" si="12"/>
        <v>46812</v>
      </c>
      <c r="AG176" s="15">
        <f t="shared" si="13"/>
        <v>56976.555371105387</v>
      </c>
      <c r="AH176" s="15">
        <f t="shared" si="14"/>
        <v>69118.691362762343</v>
      </c>
      <c r="AI176" s="15">
        <f t="shared" si="15"/>
        <v>126095.24673386774</v>
      </c>
    </row>
    <row r="177" spans="2:35" x14ac:dyDescent="0.2">
      <c r="B177" s="14">
        <v>46843</v>
      </c>
      <c r="C177" s="15">
        <v>691592.35154773411</v>
      </c>
      <c r="D177" s="15">
        <v>3183.9451821757152</v>
      </c>
      <c r="E177" s="15">
        <v>3086.597290603946</v>
      </c>
      <c r="F177" s="15">
        <v>6270.5424727796617</v>
      </c>
      <c r="H177" s="16">
        <v>46843</v>
      </c>
      <c r="I177" s="15">
        <v>209774.59554502089</v>
      </c>
      <c r="J177" s="15">
        <v>1772.912483501</v>
      </c>
      <c r="K177" s="15">
        <v>663.83863175726526</v>
      </c>
      <c r="L177" s="15">
        <v>2436.7511152582651</v>
      </c>
      <c r="N177" s="16">
        <v>46843</v>
      </c>
      <c r="O177" s="15">
        <v>114518.41460300049</v>
      </c>
      <c r="P177" s="15">
        <v>527.21860447072663</v>
      </c>
      <c r="Q177" s="15">
        <v>511.09909970351066</v>
      </c>
      <c r="R177" s="15">
        <v>1038.3177041742374</v>
      </c>
      <c r="S177" s="15"/>
      <c r="T177" s="16">
        <v>46843</v>
      </c>
      <c r="U177" s="15">
        <v>1597997.6310761899</v>
      </c>
      <c r="V177" s="15">
        <v>7017.8729298095959</v>
      </c>
      <c r="W177" s="15">
        <v>7217.5485004559123</v>
      </c>
      <c r="X177" s="15">
        <v>14235.421430265509</v>
      </c>
      <c r="Y177" s="16"/>
      <c r="Z177" s="16">
        <v>46843</v>
      </c>
      <c r="AA177" s="15">
        <f t="shared" si="10"/>
        <v>11999244.242999634</v>
      </c>
      <c r="AB177" s="15">
        <f>IPMT($AD$4/12,COUNT(Z$55:Z177),COUNT($Z$55:$Z$331),-$AA$54,$AA$5)</f>
        <v>44209.546007014724</v>
      </c>
      <c r="AC177" s="15">
        <f>PPMT($AD$4/12,COUNT(Z$55:Z177),COUNT($Z$55:$Z$331),-$AA$54,$AA$5)</f>
        <v>57904.668004375337</v>
      </c>
      <c r="AD177" s="15">
        <f t="shared" si="11"/>
        <v>102114.21401139005</v>
      </c>
      <c r="AE177" s="15"/>
      <c r="AF177" s="14">
        <f t="shared" si="12"/>
        <v>46843</v>
      </c>
      <c r="AG177" s="15">
        <f t="shared" si="13"/>
        <v>56711.495206971762</v>
      </c>
      <c r="AH177" s="15">
        <f t="shared" si="14"/>
        <v>69383.751526895969</v>
      </c>
      <c r="AI177" s="15">
        <f t="shared" si="15"/>
        <v>126095.24673386774</v>
      </c>
    </row>
    <row r="178" spans="2:35" x14ac:dyDescent="0.2">
      <c r="B178" s="14">
        <v>46873</v>
      </c>
      <c r="C178" s="15">
        <v>688491.60735288158</v>
      </c>
      <c r="D178" s="15">
        <v>3169.7982779271142</v>
      </c>
      <c r="E178" s="15">
        <v>3100.7441948525475</v>
      </c>
      <c r="F178" s="15">
        <v>6270.5424727796617</v>
      </c>
      <c r="H178" s="16">
        <v>46873</v>
      </c>
      <c r="I178" s="15">
        <v>209105.16417160557</v>
      </c>
      <c r="J178" s="15">
        <v>1767.3197418429627</v>
      </c>
      <c r="K178" s="15">
        <v>669.43137341530269</v>
      </c>
      <c r="L178" s="15">
        <v>2436.7511152582656</v>
      </c>
      <c r="N178" s="16">
        <v>46873</v>
      </c>
      <c r="O178" s="15">
        <v>114004.97296575668</v>
      </c>
      <c r="P178" s="15">
        <v>524.87606693041892</v>
      </c>
      <c r="Q178" s="15">
        <v>513.44163724381838</v>
      </c>
      <c r="R178" s="15">
        <v>1038.3177041742374</v>
      </c>
      <c r="S178" s="15"/>
      <c r="T178" s="16">
        <v>46873</v>
      </c>
      <c r="U178" s="15">
        <v>1590780.082575734</v>
      </c>
      <c r="V178" s="15">
        <v>6986.1758626450946</v>
      </c>
      <c r="W178" s="15">
        <v>7249.2455676204154</v>
      </c>
      <c r="X178" s="15">
        <v>14235.421430265509</v>
      </c>
      <c r="Y178" s="16"/>
      <c r="Z178" s="16">
        <v>46873</v>
      </c>
      <c r="AA178" s="15">
        <f t="shared" si="10"/>
        <v>11941127.257879242</v>
      </c>
      <c r="AB178" s="15">
        <f>IPMT($AD$4/12,COUNT(Z$55:Z178),COUNT($Z$55:$Z$331),-$AA$54,$AA$5)</f>
        <v>43997.228890998682</v>
      </c>
      <c r="AC178" s="15">
        <f>PPMT($AD$4/12,COUNT(Z$55:Z178),COUNT($Z$55:$Z$331),-$AA$54,$AA$5)</f>
        <v>58116.985120391379</v>
      </c>
      <c r="AD178" s="15">
        <f t="shared" si="11"/>
        <v>102114.21401139005</v>
      </c>
      <c r="AE178" s="15"/>
      <c r="AF178" s="14">
        <f t="shared" si="12"/>
        <v>46873</v>
      </c>
      <c r="AG178" s="15">
        <f t="shared" si="13"/>
        <v>56445.398840344271</v>
      </c>
      <c r="AH178" s="15">
        <f t="shared" si="14"/>
        <v>69649.84789352346</v>
      </c>
      <c r="AI178" s="15">
        <f t="shared" si="15"/>
        <v>126095.24673386774</v>
      </c>
    </row>
    <row r="179" spans="2:35" x14ac:dyDescent="0.2">
      <c r="B179" s="14">
        <v>46904</v>
      </c>
      <c r="C179" s="15">
        <v>685376.65141380264</v>
      </c>
      <c r="D179" s="15">
        <v>3155.5865337007067</v>
      </c>
      <c r="E179" s="15">
        <v>3114.955939078955</v>
      </c>
      <c r="F179" s="15">
        <v>6270.5424727796617</v>
      </c>
      <c r="H179" s="16">
        <v>46904</v>
      </c>
      <c r="I179" s="15">
        <v>208430.09293851626</v>
      </c>
      <c r="J179" s="15">
        <v>1761.6798821689536</v>
      </c>
      <c r="K179" s="15">
        <v>675.0712330893117</v>
      </c>
      <c r="L179" s="15">
        <v>2436.7511152582651</v>
      </c>
      <c r="N179" s="16">
        <v>46904</v>
      </c>
      <c r="O179" s="15">
        <v>113489.17805434216</v>
      </c>
      <c r="P179" s="15">
        <v>522.52279275971807</v>
      </c>
      <c r="Q179" s="15">
        <v>515.79491141451922</v>
      </c>
      <c r="R179" s="15">
        <v>1038.3177041742374</v>
      </c>
      <c r="S179" s="15"/>
      <c r="T179" s="16">
        <v>46904</v>
      </c>
      <c r="U179" s="15">
        <v>1583530.8370081135</v>
      </c>
      <c r="V179" s="15">
        <v>6954.3395925272953</v>
      </c>
      <c r="W179" s="15">
        <v>7281.0818377382138</v>
      </c>
      <c r="X179" s="15">
        <v>14235.421430265509</v>
      </c>
      <c r="Y179" s="16"/>
      <c r="Z179" s="16">
        <v>46904</v>
      </c>
      <c r="AA179" s="15">
        <f t="shared" si="10"/>
        <v>11882797.177146742</v>
      </c>
      <c r="AB179" s="15">
        <f>IPMT($AD$4/12,COUNT(Z$55:Z179),COUNT($Z$55:$Z$331),-$AA$54,$AA$5)</f>
        <v>43784.133278890586</v>
      </c>
      <c r="AC179" s="15">
        <f>PPMT($AD$4/12,COUNT(Z$55:Z179),COUNT($Z$55:$Z$331),-$AA$54,$AA$5)</f>
        <v>58330.080732499482</v>
      </c>
      <c r="AD179" s="15">
        <f t="shared" si="11"/>
        <v>102114.21401139007</v>
      </c>
      <c r="AE179" s="15"/>
      <c r="AF179" s="14">
        <f t="shared" si="12"/>
        <v>46904</v>
      </c>
      <c r="AG179" s="15">
        <f t="shared" si="13"/>
        <v>56178.262080047258</v>
      </c>
      <c r="AH179" s="15">
        <f t="shared" si="14"/>
        <v>69916.984653820487</v>
      </c>
      <c r="AI179" s="15">
        <f t="shared" si="15"/>
        <v>126095.24673386774</v>
      </c>
    </row>
    <row r="180" spans="2:35" x14ac:dyDescent="0.2">
      <c r="B180" s="14">
        <v>46934</v>
      </c>
      <c r="C180" s="15">
        <v>682247.41859333625</v>
      </c>
      <c r="D180" s="15">
        <v>3141.3096523132617</v>
      </c>
      <c r="E180" s="15">
        <v>3129.2328204664</v>
      </c>
      <c r="F180" s="15">
        <v>6270.5424727796617</v>
      </c>
      <c r="H180" s="16">
        <v>46934</v>
      </c>
      <c r="I180" s="15">
        <v>207749.3343307747</v>
      </c>
      <c r="J180" s="15">
        <v>1755.9925075167023</v>
      </c>
      <c r="K180" s="15">
        <v>680.75860774156297</v>
      </c>
      <c r="L180" s="15">
        <v>2436.7511152582651</v>
      </c>
      <c r="N180" s="16">
        <v>46934</v>
      </c>
      <c r="O180" s="15">
        <v>112971.01908291699</v>
      </c>
      <c r="P180" s="15">
        <v>520.15873274906824</v>
      </c>
      <c r="Q180" s="15">
        <v>518.15897142516906</v>
      </c>
      <c r="R180" s="15">
        <v>1038.3177041742374</v>
      </c>
      <c r="S180" s="15"/>
      <c r="T180" s="16">
        <v>46934</v>
      </c>
      <c r="U180" s="15">
        <v>1576249.7551703753</v>
      </c>
      <c r="V180" s="15">
        <v>6922.3635081232278</v>
      </c>
      <c r="W180" s="15">
        <v>7313.0579221422813</v>
      </c>
      <c r="X180" s="15">
        <v>14235.421430265509</v>
      </c>
      <c r="Y180" s="16"/>
      <c r="Z180" s="16">
        <v>46934</v>
      </c>
      <c r="AA180" s="15">
        <f t="shared" si="10"/>
        <v>11824253.219451556</v>
      </c>
      <c r="AB180" s="15">
        <f>IPMT($AD$4/12,COUNT(Z$55:Z180),COUNT($Z$55:$Z$331),-$AA$54,$AA$5)</f>
        <v>43570.256316204759</v>
      </c>
      <c r="AC180" s="15">
        <f>PPMT($AD$4/12,COUNT(Z$55:Z180),COUNT($Z$55:$Z$331),-$AA$54,$AA$5)</f>
        <v>58543.957695185316</v>
      </c>
      <c r="AD180" s="15">
        <f t="shared" si="11"/>
        <v>102114.21401139008</v>
      </c>
      <c r="AE180" s="15"/>
      <c r="AF180" s="14">
        <f t="shared" si="12"/>
        <v>46934</v>
      </c>
      <c r="AG180" s="15">
        <f t="shared" si="13"/>
        <v>55910.080716907018</v>
      </c>
      <c r="AH180" s="15">
        <f t="shared" si="14"/>
        <v>70185.166016960735</v>
      </c>
      <c r="AI180" s="15">
        <f t="shared" si="15"/>
        <v>126095.24673386775</v>
      </c>
    </row>
    <row r="181" spans="2:35" x14ac:dyDescent="0.2">
      <c r="B181" s="14">
        <v>46965</v>
      </c>
      <c r="C181" s="15">
        <v>679103.84345577599</v>
      </c>
      <c r="D181" s="15">
        <v>3126.9673352194568</v>
      </c>
      <c r="E181" s="15">
        <v>3143.5751375602049</v>
      </c>
      <c r="F181" s="15">
        <v>6270.5424727796617</v>
      </c>
      <c r="H181" s="16">
        <v>46965</v>
      </c>
      <c r="I181" s="15">
        <v>207062.84043309602</v>
      </c>
      <c r="J181" s="15">
        <v>1750.2572175795899</v>
      </c>
      <c r="K181" s="15">
        <v>686.49389767867535</v>
      </c>
      <c r="L181" s="15">
        <v>2436.7511152582651</v>
      </c>
      <c r="N181" s="16">
        <v>46965</v>
      </c>
      <c r="O181" s="15">
        <v>112450.48521620611</v>
      </c>
      <c r="P181" s="15">
        <v>517.78383746336942</v>
      </c>
      <c r="Q181" s="15">
        <v>520.53386671086787</v>
      </c>
      <c r="R181" s="15">
        <v>1038.3177041742374</v>
      </c>
      <c r="S181" s="15"/>
      <c r="T181" s="16">
        <v>46965</v>
      </c>
      <c r="U181" s="15">
        <v>1568936.697248233</v>
      </c>
      <c r="V181" s="15">
        <v>6890.2469954151529</v>
      </c>
      <c r="W181" s="15">
        <v>7345.1744348503562</v>
      </c>
      <c r="X181" s="15">
        <v>14235.421430265509</v>
      </c>
      <c r="Y181" s="16"/>
      <c r="Z181" s="16">
        <v>46965</v>
      </c>
      <c r="AA181" s="15">
        <f t="shared" si="10"/>
        <v>11765494.600578155</v>
      </c>
      <c r="AB181" s="15">
        <f>IPMT($AD$4/12,COUNT(Z$55:Z181),COUNT($Z$55:$Z$331),-$AA$54,$AA$5)</f>
        <v>43355.595137989068</v>
      </c>
      <c r="AC181" s="15">
        <f>PPMT($AD$4/12,COUNT(Z$55:Z181),COUNT($Z$55:$Z$331),-$AA$54,$AA$5)</f>
        <v>58758.618873400999</v>
      </c>
      <c r="AD181" s="15">
        <f t="shared" si="11"/>
        <v>102114.21401139007</v>
      </c>
      <c r="AE181" s="15"/>
      <c r="AF181" s="14">
        <f t="shared" si="12"/>
        <v>46965</v>
      </c>
      <c r="AG181" s="15">
        <f t="shared" si="13"/>
        <v>55640.850523666639</v>
      </c>
      <c r="AH181" s="15">
        <f t="shared" si="14"/>
        <v>70454.396210201099</v>
      </c>
      <c r="AI181" s="15">
        <f t="shared" si="15"/>
        <v>126095.24673386774</v>
      </c>
    </row>
    <row r="182" spans="2:35" x14ac:dyDescent="0.2">
      <c r="B182" s="14">
        <v>46996</v>
      </c>
      <c r="C182" s="15">
        <v>675945.86026550201</v>
      </c>
      <c r="D182" s="15">
        <v>3112.5592825056387</v>
      </c>
      <c r="E182" s="15">
        <v>3157.983190274022</v>
      </c>
      <c r="F182" s="15">
        <v>6270.5424727796608</v>
      </c>
      <c r="H182" s="16">
        <v>46996</v>
      </c>
      <c r="I182" s="15">
        <v>206370.56292651623</v>
      </c>
      <c r="J182" s="15">
        <v>1744.4736086784737</v>
      </c>
      <c r="K182" s="15">
        <v>692.27750657979163</v>
      </c>
      <c r="L182" s="15">
        <v>2436.7511152582656</v>
      </c>
      <c r="N182" s="16">
        <v>46996</v>
      </c>
      <c r="O182" s="15">
        <v>111927.56556927282</v>
      </c>
      <c r="P182" s="15">
        <v>515.39805724094458</v>
      </c>
      <c r="Q182" s="15">
        <v>522.9196469332926</v>
      </c>
      <c r="R182" s="15">
        <v>1038.3177041742372</v>
      </c>
      <c r="S182" s="15"/>
      <c r="T182" s="16">
        <v>46996</v>
      </c>
      <c r="U182" s="15">
        <v>1561591.5228133826</v>
      </c>
      <c r="V182" s="15">
        <v>6857.9894376887687</v>
      </c>
      <c r="W182" s="15">
        <v>7377.4319925767413</v>
      </c>
      <c r="X182" s="15">
        <v>14235.421430265509</v>
      </c>
      <c r="Y182" s="16"/>
      <c r="Z182" s="16">
        <v>46996</v>
      </c>
      <c r="AA182" s="15">
        <f t="shared" si="10"/>
        <v>11706520.533435551</v>
      </c>
      <c r="AB182" s="15">
        <f>IPMT($AD$4/12,COUNT(Z$55:Z182),COUNT($Z$55:$Z$331),-$AA$54,$AA$5)</f>
        <v>43140.1468687866</v>
      </c>
      <c r="AC182" s="15">
        <f>PPMT($AD$4/12,COUNT(Z$55:Z182),COUNT($Z$55:$Z$331),-$AA$54,$AA$5)</f>
        <v>58974.067142603453</v>
      </c>
      <c r="AD182" s="15">
        <f t="shared" si="11"/>
        <v>102114.21401139005</v>
      </c>
      <c r="AE182" s="15"/>
      <c r="AF182" s="14">
        <f t="shared" si="12"/>
        <v>46996</v>
      </c>
      <c r="AG182" s="15">
        <f t="shared" si="13"/>
        <v>55370.567254900423</v>
      </c>
      <c r="AH182" s="15">
        <f t="shared" si="14"/>
        <v>70724.6794789673</v>
      </c>
      <c r="AI182" s="15">
        <f t="shared" si="15"/>
        <v>126095.24673386772</v>
      </c>
    </row>
    <row r="183" spans="2:35" x14ac:dyDescent="0.2">
      <c r="B183" s="14">
        <v>47026</v>
      </c>
      <c r="C183" s="15">
        <v>672773.40298560588</v>
      </c>
      <c r="D183" s="15">
        <v>3098.0851928835505</v>
      </c>
      <c r="E183" s="15">
        <v>3172.4572798961112</v>
      </c>
      <c r="F183" s="15">
        <v>6270.5424727796617</v>
      </c>
      <c r="H183" s="16">
        <v>47026</v>
      </c>
      <c r="I183" s="15">
        <v>205672.45308499123</v>
      </c>
      <c r="J183" s="15">
        <v>1738.6412737332741</v>
      </c>
      <c r="K183" s="15">
        <v>698.109841524991</v>
      </c>
      <c r="L183" s="15">
        <v>2436.7511152582651</v>
      </c>
      <c r="N183" s="16">
        <v>47026</v>
      </c>
      <c r="O183" s="15">
        <v>111402.24920729108</v>
      </c>
      <c r="P183" s="15">
        <v>513.00134219250037</v>
      </c>
      <c r="Q183" s="15">
        <v>525.3163619817368</v>
      </c>
      <c r="R183" s="15">
        <v>1038.3177041742372</v>
      </c>
      <c r="S183" s="15"/>
      <c r="T183" s="16">
        <v>47026</v>
      </c>
      <c r="U183" s="15">
        <v>1554214.0908208059</v>
      </c>
      <c r="V183" s="15">
        <v>6825.5902155213689</v>
      </c>
      <c r="W183" s="15">
        <v>7409.8312147441393</v>
      </c>
      <c r="X183" s="15">
        <v>14235.421430265509</v>
      </c>
      <c r="Y183" s="16"/>
      <c r="Z183" s="16">
        <v>47026</v>
      </c>
      <c r="AA183" s="15">
        <f t="shared" si="10"/>
        <v>11647330.228046758</v>
      </c>
      <c r="AB183" s="15">
        <f>IPMT($AD$4/12,COUNT(Z$55:Z183),COUNT($Z$55:$Z$331),-$AA$54,$AA$5)</f>
        <v>42923.908622597053</v>
      </c>
      <c r="AC183" s="15">
        <f>PPMT($AD$4/12,COUNT(Z$55:Z183),COUNT($Z$55:$Z$331),-$AA$54,$AA$5)</f>
        <v>59190.305388793007</v>
      </c>
      <c r="AD183" s="15">
        <f t="shared" si="11"/>
        <v>102114.21401139005</v>
      </c>
      <c r="AE183" s="15"/>
      <c r="AF183" s="14">
        <f t="shared" si="12"/>
        <v>47026</v>
      </c>
      <c r="AG183" s="15">
        <f t="shared" si="13"/>
        <v>55099.226646927746</v>
      </c>
      <c r="AH183" s="15">
        <f t="shared" si="14"/>
        <v>70996.020086939985</v>
      </c>
      <c r="AI183" s="15">
        <f t="shared" si="15"/>
        <v>126095.24673386774</v>
      </c>
    </row>
    <row r="184" spans="2:35" x14ac:dyDescent="0.2">
      <c r="B184" s="14">
        <v>47057</v>
      </c>
      <c r="C184" s="15">
        <v>669586.40527651028</v>
      </c>
      <c r="D184" s="15">
        <v>3083.5447636840263</v>
      </c>
      <c r="E184" s="15">
        <v>3186.9977090956354</v>
      </c>
      <c r="F184" s="15">
        <v>6270.5424727796617</v>
      </c>
      <c r="H184" s="16">
        <v>47057</v>
      </c>
      <c r="I184" s="15">
        <v>204968.4617719673</v>
      </c>
      <c r="J184" s="15">
        <v>1732.7598022343232</v>
      </c>
      <c r="K184" s="15">
        <v>703.99131302394198</v>
      </c>
      <c r="L184" s="15">
        <v>2436.7511152582651</v>
      </c>
      <c r="N184" s="16">
        <v>47057</v>
      </c>
      <c r="O184" s="15">
        <v>110874.52514531693</v>
      </c>
      <c r="P184" s="15">
        <v>510.5936422000841</v>
      </c>
      <c r="Q184" s="15">
        <v>527.72406197415319</v>
      </c>
      <c r="R184" s="15">
        <v>1038.3177041742374</v>
      </c>
      <c r="S184" s="15"/>
      <c r="T184" s="16">
        <v>47057</v>
      </c>
      <c r="U184" s="15">
        <v>1546804.2596060617</v>
      </c>
      <c r="V184" s="15">
        <v>6793.0487067699514</v>
      </c>
      <c r="W184" s="15">
        <v>7442.3727234955586</v>
      </c>
      <c r="X184" s="15">
        <v>14235.421430265509</v>
      </c>
      <c r="Y184" s="16"/>
      <c r="Z184" s="16">
        <v>47057</v>
      </c>
      <c r="AA184" s="15">
        <f t="shared" ref="AA184:AA247" si="16">AA183-AC184</f>
        <v>11587922.891538206</v>
      </c>
      <c r="AB184" s="15">
        <f>IPMT($AD$4/12,COUNT(Z$55:Z184),COUNT($Z$55:$Z$331),-$AA$54,$AA$5)</f>
        <v>42706.877502838142</v>
      </c>
      <c r="AC184" s="15">
        <f>PPMT($AD$4/12,COUNT(Z$55:Z184),COUNT($Z$55:$Z$331),-$AA$54,$AA$5)</f>
        <v>59407.336508551911</v>
      </c>
      <c r="AD184" s="15">
        <f t="shared" ref="AD184:AD247" si="17">SUM(AB184:AC184)</f>
        <v>102114.21401139005</v>
      </c>
      <c r="AE184" s="15"/>
      <c r="AF184" s="14">
        <f t="shared" si="12"/>
        <v>47057</v>
      </c>
      <c r="AG184" s="15">
        <f t="shared" si="13"/>
        <v>54826.82441772653</v>
      </c>
      <c r="AH184" s="15">
        <f t="shared" si="14"/>
        <v>71268.422316141194</v>
      </c>
      <c r="AI184" s="15">
        <f t="shared" si="15"/>
        <v>126095.24673386772</v>
      </c>
    </row>
    <row r="185" spans="2:35" x14ac:dyDescent="0.2">
      <c r="B185" s="14">
        <v>47087</v>
      </c>
      <c r="C185" s="15">
        <v>666384.80049458134</v>
      </c>
      <c r="D185" s="15">
        <v>3068.9376908506711</v>
      </c>
      <c r="E185" s="15">
        <v>3201.6047819289906</v>
      </c>
      <c r="F185" s="15">
        <v>6270.5424727796617</v>
      </c>
      <c r="H185" s="16">
        <v>47087</v>
      </c>
      <c r="I185" s="15">
        <v>204258.5394369225</v>
      </c>
      <c r="J185" s="15">
        <v>1726.8287802134698</v>
      </c>
      <c r="K185" s="15">
        <v>709.92233504479532</v>
      </c>
      <c r="L185" s="15">
        <v>2436.7511152582651</v>
      </c>
      <c r="N185" s="16">
        <v>47087</v>
      </c>
      <c r="O185" s="15">
        <v>110344.38234805873</v>
      </c>
      <c r="P185" s="15">
        <v>508.17490691603592</v>
      </c>
      <c r="Q185" s="15">
        <v>530.14279725820131</v>
      </c>
      <c r="R185" s="15">
        <v>1038.3177041742372</v>
      </c>
      <c r="S185" s="15"/>
      <c r="T185" s="16">
        <v>47087</v>
      </c>
      <c r="U185" s="15">
        <v>1539361.8868825661</v>
      </c>
      <c r="V185" s="15">
        <v>6760.3642865592674</v>
      </c>
      <c r="W185" s="15">
        <v>7475.0571437062426</v>
      </c>
      <c r="X185" s="15">
        <v>14235.421430265509</v>
      </c>
      <c r="Y185" s="16"/>
      <c r="Z185" s="16">
        <v>47087</v>
      </c>
      <c r="AA185" s="15">
        <f t="shared" si="16"/>
        <v>11528297.728129122</v>
      </c>
      <c r="AB185" s="15">
        <f>IPMT($AD$4/12,COUNT(Z$55:Z185),COUNT($Z$55:$Z$331),-$AA$54,$AA$5)</f>
        <v>42489.050602306794</v>
      </c>
      <c r="AC185" s="15">
        <f>PPMT($AD$4/12,COUNT(Z$55:Z185),COUNT($Z$55:$Z$331),-$AA$54,$AA$5)</f>
        <v>59625.163409083267</v>
      </c>
      <c r="AD185" s="15">
        <f t="shared" si="17"/>
        <v>102114.21401139005</v>
      </c>
      <c r="AE185" s="15"/>
      <c r="AF185" s="14">
        <f t="shared" si="12"/>
        <v>47087</v>
      </c>
      <c r="AG185" s="15">
        <f t="shared" si="13"/>
        <v>54553.35626684624</v>
      </c>
      <c r="AH185" s="15">
        <f t="shared" si="14"/>
        <v>71541.890467021498</v>
      </c>
      <c r="AI185" s="15">
        <f t="shared" si="15"/>
        <v>126095.24673386774</v>
      </c>
    </row>
    <row r="186" spans="2:35" x14ac:dyDescent="0.2">
      <c r="B186" s="14">
        <v>47118</v>
      </c>
      <c r="C186" s="15">
        <v>663168.52169073513</v>
      </c>
      <c r="D186" s="15">
        <v>3054.2636689334968</v>
      </c>
      <c r="E186" s="15">
        <v>3216.2788038461649</v>
      </c>
      <c r="F186" s="15">
        <v>6270.5424727796617</v>
      </c>
      <c r="H186" s="16">
        <v>47118</v>
      </c>
      <c r="I186" s="15">
        <v>203542.63611187917</v>
      </c>
      <c r="J186" s="15">
        <v>1720.8477902149423</v>
      </c>
      <c r="K186" s="15">
        <v>715.90332504332275</v>
      </c>
      <c r="L186" s="15">
        <v>2436.7511152582651</v>
      </c>
      <c r="N186" s="16">
        <v>47118</v>
      </c>
      <c r="O186" s="15">
        <v>109811.80972964643</v>
      </c>
      <c r="P186" s="15">
        <v>505.7450857619358</v>
      </c>
      <c r="Q186" s="15">
        <v>532.57261841230149</v>
      </c>
      <c r="R186" s="15">
        <v>1038.3177041742374</v>
      </c>
      <c r="S186" s="15"/>
      <c r="T186" s="16">
        <v>47118</v>
      </c>
      <c r="U186" s="15">
        <v>1531886.82973886</v>
      </c>
      <c r="V186" s="15">
        <v>6727.5363272698241</v>
      </c>
      <c r="W186" s="15">
        <v>7507.885102995685</v>
      </c>
      <c r="X186" s="15">
        <v>14235.421430265509</v>
      </c>
      <c r="Y186" s="16"/>
      <c r="Z186" s="16">
        <v>47118</v>
      </c>
      <c r="AA186" s="15">
        <f t="shared" si="16"/>
        <v>11468453.939120872</v>
      </c>
      <c r="AB186" s="15">
        <f>IPMT($AD$4/12,COUNT(Z$55:Z186),COUNT($Z$55:$Z$331),-$AA$54,$AA$5)</f>
        <v>42270.425003140146</v>
      </c>
      <c r="AC186" s="15">
        <f>PPMT($AD$4/12,COUNT(Z$55:Z186),COUNT($Z$55:$Z$331),-$AA$54,$AA$5)</f>
        <v>59843.789008249907</v>
      </c>
      <c r="AD186" s="15">
        <f t="shared" si="17"/>
        <v>102114.21401139005</v>
      </c>
      <c r="AE186" s="15"/>
      <c r="AF186" s="14">
        <f t="shared" si="12"/>
        <v>47118</v>
      </c>
      <c r="AG186" s="15">
        <f t="shared" si="13"/>
        <v>54278.817875320347</v>
      </c>
      <c r="AH186" s="15">
        <f t="shared" si="14"/>
        <v>71816.428858547384</v>
      </c>
      <c r="AI186" s="15">
        <f t="shared" si="15"/>
        <v>126095.24673386774</v>
      </c>
    </row>
    <row r="187" spans="2:35" x14ac:dyDescent="0.2">
      <c r="B187" s="14">
        <v>47149</v>
      </c>
      <c r="C187" s="15">
        <v>659937.50160903798</v>
      </c>
      <c r="D187" s="15">
        <v>3039.5223910825348</v>
      </c>
      <c r="E187" s="15">
        <v>3231.020081697126</v>
      </c>
      <c r="F187" s="15">
        <v>6270.5424727796608</v>
      </c>
      <c r="H187" s="16">
        <v>47149</v>
      </c>
      <c r="I187" s="15">
        <v>202820.70140788687</v>
      </c>
      <c r="J187" s="15">
        <v>1714.8164112659667</v>
      </c>
      <c r="K187" s="15">
        <v>721.93470399229841</v>
      </c>
      <c r="L187" s="15">
        <v>2436.7511152582651</v>
      </c>
      <c r="N187" s="16">
        <v>47149</v>
      </c>
      <c r="O187" s="15">
        <v>109276.79615339973</v>
      </c>
      <c r="P187" s="15">
        <v>503.30412792754606</v>
      </c>
      <c r="Q187" s="15">
        <v>535.01357624669117</v>
      </c>
      <c r="R187" s="15">
        <v>1038.3177041742372</v>
      </c>
      <c r="S187" s="15"/>
      <c r="T187" s="16">
        <v>47149</v>
      </c>
      <c r="U187" s="15">
        <v>1524378.9446358643</v>
      </c>
      <c r="V187" s="15">
        <v>6694.5641985258326</v>
      </c>
      <c r="W187" s="15">
        <v>7540.8572317396747</v>
      </c>
      <c r="X187" s="15">
        <v>14235.421430265507</v>
      </c>
      <c r="Y187" s="16"/>
      <c r="Z187" s="16">
        <v>47149</v>
      </c>
      <c r="AA187" s="15">
        <f t="shared" si="16"/>
        <v>11408390.722886259</v>
      </c>
      <c r="AB187" s="15">
        <f>IPMT($AD$4/12,COUNT(Z$55:Z187),COUNT($Z$55:$Z$331),-$AA$54,$AA$5)</f>
        <v>42050.997776776574</v>
      </c>
      <c r="AC187" s="15">
        <f>PPMT($AD$4/12,COUNT(Z$55:Z187),COUNT($Z$55:$Z$331),-$AA$54,$AA$5)</f>
        <v>60063.216234613494</v>
      </c>
      <c r="AD187" s="15">
        <f t="shared" si="17"/>
        <v>102114.21401139007</v>
      </c>
      <c r="AE187" s="15"/>
      <c r="AF187" s="14">
        <f t="shared" si="12"/>
        <v>47149</v>
      </c>
      <c r="AG187" s="15">
        <f t="shared" si="13"/>
        <v>54003.204905578452</v>
      </c>
      <c r="AH187" s="15">
        <f t="shared" si="14"/>
        <v>72092.041828289279</v>
      </c>
      <c r="AI187" s="15">
        <f t="shared" si="15"/>
        <v>126095.24673386774</v>
      </c>
    </row>
    <row r="188" spans="2:35" x14ac:dyDescent="0.2">
      <c r="B188" s="14">
        <v>47177</v>
      </c>
      <c r="C188" s="15">
        <v>656691.67268529977</v>
      </c>
      <c r="D188" s="15">
        <v>3024.7135490414239</v>
      </c>
      <c r="E188" s="15">
        <v>3245.8289237382387</v>
      </c>
      <c r="F188" s="15">
        <v>6270.5424727796626</v>
      </c>
      <c r="H188" s="16">
        <v>47177</v>
      </c>
      <c r="I188" s="15">
        <v>202092.68451147573</v>
      </c>
      <c r="J188" s="15">
        <v>1708.7342188471364</v>
      </c>
      <c r="K188" s="15">
        <v>728.01689641112876</v>
      </c>
      <c r="L188" s="15">
        <v>2436.7511152582651</v>
      </c>
      <c r="N188" s="16">
        <v>47177</v>
      </c>
      <c r="O188" s="15">
        <v>108739.33043159524</v>
      </c>
      <c r="P188" s="15">
        <v>500.85198236974884</v>
      </c>
      <c r="Q188" s="15">
        <v>537.46572180448857</v>
      </c>
      <c r="R188" s="15">
        <v>1038.3177041742374</v>
      </c>
      <c r="S188" s="15"/>
      <c r="T188" s="16">
        <v>47177</v>
      </c>
      <c r="U188" s="15">
        <v>1516838.0874041247</v>
      </c>
      <c r="V188" s="15">
        <v>6661.447267183109</v>
      </c>
      <c r="W188" s="15">
        <v>7573.9741630823983</v>
      </c>
      <c r="X188" s="15">
        <v>14235.421430265507</v>
      </c>
      <c r="Y188" s="16"/>
      <c r="Z188" s="16">
        <v>47177</v>
      </c>
      <c r="AA188" s="15">
        <f t="shared" si="16"/>
        <v>11348107.274858786</v>
      </c>
      <c r="AB188" s="15">
        <f>IPMT($AD$4/12,COUNT(Z$55:Z188),COUNT($Z$55:$Z$331),-$AA$54,$AA$5)</f>
        <v>41830.765983916317</v>
      </c>
      <c r="AC188" s="15">
        <f>PPMT($AD$4/12,COUNT(Z$55:Z188),COUNT($Z$55:$Z$331),-$AA$54,$AA$5)</f>
        <v>60283.448027473743</v>
      </c>
      <c r="AD188" s="15">
        <f t="shared" si="17"/>
        <v>102114.21401139005</v>
      </c>
      <c r="AE188" s="15"/>
      <c r="AF188" s="14">
        <f t="shared" si="12"/>
        <v>47177</v>
      </c>
      <c r="AG188" s="15">
        <f t="shared" si="13"/>
        <v>53726.513001357736</v>
      </c>
      <c r="AH188" s="15">
        <f t="shared" si="14"/>
        <v>72368.733732509994</v>
      </c>
      <c r="AI188" s="15">
        <f t="shared" si="15"/>
        <v>126095.24673386774</v>
      </c>
    </row>
    <row r="189" spans="2:35" x14ac:dyDescent="0.2">
      <c r="B189" s="14">
        <v>47208</v>
      </c>
      <c r="C189" s="15">
        <v>653430.96704566106</v>
      </c>
      <c r="D189" s="15">
        <v>3009.8368331409561</v>
      </c>
      <c r="E189" s="15">
        <v>3260.7056396387052</v>
      </c>
      <c r="F189" s="15">
        <v>6270.5424727796617</v>
      </c>
      <c r="H189" s="16">
        <v>47208</v>
      </c>
      <c r="I189" s="15">
        <v>201358.53418108</v>
      </c>
      <c r="J189" s="15">
        <v>1702.6007848625313</v>
      </c>
      <c r="K189" s="15">
        <v>734.15033039573382</v>
      </c>
      <c r="L189" s="15">
        <v>2436.7511152582651</v>
      </c>
      <c r="N189" s="16">
        <v>47208</v>
      </c>
      <c r="O189" s="15">
        <v>108199.40132523248</v>
      </c>
      <c r="P189" s="15">
        <v>498.38859781147812</v>
      </c>
      <c r="Q189" s="15">
        <v>539.92910636275906</v>
      </c>
      <c r="R189" s="15">
        <v>1038.3177041742372</v>
      </c>
      <c r="S189" s="15"/>
      <c r="T189" s="16">
        <v>47208</v>
      </c>
      <c r="U189" s="15">
        <v>1509264.1132410422</v>
      </c>
      <c r="V189" s="15">
        <v>6628.1848973169062</v>
      </c>
      <c r="W189" s="15">
        <v>7607.2365329486029</v>
      </c>
      <c r="X189" s="15">
        <v>14235.421430265509</v>
      </c>
      <c r="Y189" s="16"/>
      <c r="Z189" s="16">
        <v>47208</v>
      </c>
      <c r="AA189" s="15">
        <f t="shared" si="16"/>
        <v>11287602.787521878</v>
      </c>
      <c r="AB189" s="15">
        <f>IPMT($AD$4/12,COUNT(Z$55:Z189),COUNT($Z$55:$Z$331),-$AA$54,$AA$5)</f>
        <v>41609.726674482255</v>
      </c>
      <c r="AC189" s="15">
        <f>PPMT($AD$4/12,COUNT(Z$55:Z189),COUNT($Z$55:$Z$331),-$AA$54,$AA$5)</f>
        <v>60504.487336907805</v>
      </c>
      <c r="AD189" s="15">
        <f t="shared" si="17"/>
        <v>102114.21401139005</v>
      </c>
      <c r="AE189" s="15"/>
      <c r="AF189" s="14">
        <f t="shared" si="12"/>
        <v>47208</v>
      </c>
      <c r="AG189" s="15">
        <f t="shared" si="13"/>
        <v>53448.737787614125</v>
      </c>
      <c r="AH189" s="15">
        <f t="shared" si="14"/>
        <v>72646.508946253598</v>
      </c>
      <c r="AI189" s="15">
        <f t="shared" si="15"/>
        <v>126095.24673386772</v>
      </c>
    </row>
    <row r="190" spans="2:35" x14ac:dyDescent="0.2">
      <c r="B190" s="14">
        <v>47238</v>
      </c>
      <c r="C190" s="15">
        <v>650155.31650517404</v>
      </c>
      <c r="D190" s="15">
        <v>2994.8919322926126</v>
      </c>
      <c r="E190" s="15">
        <v>3275.6505404870495</v>
      </c>
      <c r="F190" s="15">
        <v>6270.5424727796617</v>
      </c>
      <c r="H190" s="16">
        <v>47238</v>
      </c>
      <c r="I190" s="15">
        <v>200618.19874343133</v>
      </c>
      <c r="J190" s="15">
        <v>1696.4156776095874</v>
      </c>
      <c r="K190" s="15">
        <v>740.33543764867807</v>
      </c>
      <c r="L190" s="15">
        <v>2436.7511152582656</v>
      </c>
      <c r="N190" s="16">
        <v>47238</v>
      </c>
      <c r="O190" s="15">
        <v>107656.99754379889</v>
      </c>
      <c r="P190" s="15">
        <v>495.91392274064896</v>
      </c>
      <c r="Q190" s="15">
        <v>542.40378143358839</v>
      </c>
      <c r="R190" s="15">
        <v>1038.3177041742374</v>
      </c>
      <c r="S190" s="15"/>
      <c r="T190" s="16">
        <v>47238</v>
      </c>
      <c r="U190" s="15">
        <v>1501656.8767080936</v>
      </c>
      <c r="V190" s="15">
        <v>6594.7764502097079</v>
      </c>
      <c r="W190" s="15">
        <v>7640.6449800558012</v>
      </c>
      <c r="X190" s="15">
        <v>14235.421430265509</v>
      </c>
      <c r="Y190" s="16"/>
      <c r="Z190" s="16">
        <v>47238</v>
      </c>
      <c r="AA190" s="15">
        <f t="shared" si="16"/>
        <v>11226876.450398069</v>
      </c>
      <c r="AB190" s="15">
        <f>IPMT($AD$4/12,COUNT(Z$55:Z190),COUNT($Z$55:$Z$331),-$AA$54,$AA$5)</f>
        <v>41387.876887580256</v>
      </c>
      <c r="AC190" s="15">
        <f>PPMT($AD$4/12,COUNT(Z$55:Z190),COUNT($Z$55:$Z$331),-$AA$54,$AA$5)</f>
        <v>60726.337123809804</v>
      </c>
      <c r="AD190" s="15">
        <f t="shared" si="17"/>
        <v>102114.21401139005</v>
      </c>
      <c r="AE190" s="15"/>
      <c r="AF190" s="14">
        <f t="shared" si="12"/>
        <v>47238</v>
      </c>
      <c r="AG190" s="15">
        <f t="shared" si="13"/>
        <v>53169.874870432817</v>
      </c>
      <c r="AH190" s="15">
        <f t="shared" si="14"/>
        <v>72925.371863434921</v>
      </c>
      <c r="AI190" s="15">
        <f t="shared" si="15"/>
        <v>126095.24673386774</v>
      </c>
    </row>
    <row r="191" spans="2:35" x14ac:dyDescent="0.2">
      <c r="B191" s="14">
        <v>47269</v>
      </c>
      <c r="C191" s="15">
        <v>646864.65256637638</v>
      </c>
      <c r="D191" s="15">
        <v>2979.8785339820465</v>
      </c>
      <c r="E191" s="15">
        <v>3290.6639387976143</v>
      </c>
      <c r="F191" s="15">
        <v>6270.5424727796608</v>
      </c>
      <c r="H191" s="16">
        <v>47269</v>
      </c>
      <c r="I191" s="15">
        <v>199871.62608992177</v>
      </c>
      <c r="J191" s="15">
        <v>1690.1784617487101</v>
      </c>
      <c r="K191" s="15">
        <v>746.57265350955493</v>
      </c>
      <c r="L191" s="15">
        <v>2436.7511152582651</v>
      </c>
      <c r="N191" s="16">
        <v>47269</v>
      </c>
      <c r="O191" s="15">
        <v>107112.10774503373</v>
      </c>
      <c r="P191" s="15">
        <v>493.42790540907828</v>
      </c>
      <c r="Q191" s="15">
        <v>544.88979876515896</v>
      </c>
      <c r="R191" s="15">
        <v>1038.3177041742372</v>
      </c>
      <c r="S191" s="15"/>
      <c r="T191" s="16">
        <v>47269</v>
      </c>
      <c r="U191" s="15">
        <v>1494016.2317280378</v>
      </c>
      <c r="V191" s="15">
        <v>6561.2212843389616</v>
      </c>
      <c r="W191" s="15">
        <v>7674.2001459265466</v>
      </c>
      <c r="X191" s="15">
        <v>14235.421430265509</v>
      </c>
      <c r="Y191" s="16"/>
      <c r="Z191" s="16">
        <v>47269</v>
      </c>
      <c r="AA191" s="15">
        <f t="shared" si="16"/>
        <v>11165927.450038139</v>
      </c>
      <c r="AB191" s="15">
        <f>IPMT($AD$4/12,COUNT(Z$55:Z191),COUNT($Z$55:$Z$331),-$AA$54,$AA$5)</f>
        <v>41165.21365145962</v>
      </c>
      <c r="AC191" s="15">
        <f>PPMT($AD$4/12,COUNT(Z$55:Z191),COUNT($Z$55:$Z$331),-$AA$54,$AA$5)</f>
        <v>60949.00035993044</v>
      </c>
      <c r="AD191" s="15">
        <f t="shared" si="17"/>
        <v>102114.21401139005</v>
      </c>
      <c r="AE191" s="15"/>
      <c r="AF191" s="14">
        <f t="shared" si="12"/>
        <v>47269</v>
      </c>
      <c r="AG191" s="15">
        <f t="shared" si="13"/>
        <v>52889.919836938418</v>
      </c>
      <c r="AH191" s="15">
        <f t="shared" si="14"/>
        <v>73205.326896929313</v>
      </c>
      <c r="AI191" s="15">
        <f t="shared" si="15"/>
        <v>126095.24673386774</v>
      </c>
    </row>
    <row r="192" spans="2:35" x14ac:dyDescent="0.2">
      <c r="B192" s="14">
        <v>47299</v>
      </c>
      <c r="C192" s="15">
        <v>643558.90641785925</v>
      </c>
      <c r="D192" s="15">
        <v>2964.7963242625578</v>
      </c>
      <c r="E192" s="15">
        <v>3305.7461485171038</v>
      </c>
      <c r="F192" s="15">
        <v>6270.5424727796617</v>
      </c>
      <c r="H192" s="16">
        <v>47299</v>
      </c>
      <c r="I192" s="15">
        <v>199118.76367293615</v>
      </c>
      <c r="J192" s="15">
        <v>1683.8886982726353</v>
      </c>
      <c r="K192" s="15">
        <v>752.86241698563015</v>
      </c>
      <c r="L192" s="15">
        <v>2436.7511152582656</v>
      </c>
      <c r="N192" s="16">
        <v>47299</v>
      </c>
      <c r="O192" s="15">
        <v>106564.7205346909</v>
      </c>
      <c r="P192" s="15">
        <v>490.93049383140459</v>
      </c>
      <c r="Q192" s="15">
        <v>547.38721034283265</v>
      </c>
      <c r="R192" s="15">
        <v>1038.3177041742372</v>
      </c>
      <c r="S192" s="15"/>
      <c r="T192" s="16">
        <v>47299</v>
      </c>
      <c r="U192" s="15">
        <v>1486342.0315821113</v>
      </c>
      <c r="V192" s="15">
        <v>6527.5187553647693</v>
      </c>
      <c r="W192" s="15">
        <v>7707.9026749007407</v>
      </c>
      <c r="X192" s="15">
        <v>14235.421430265509</v>
      </c>
      <c r="Y192" s="16"/>
      <c r="Z192" s="16">
        <v>47299</v>
      </c>
      <c r="AA192" s="15">
        <f t="shared" si="16"/>
        <v>11104754.970010221</v>
      </c>
      <c r="AB192" s="15">
        <f>IPMT($AD$4/12,COUNT(Z$55:Z192),COUNT($Z$55:$Z$331),-$AA$54,$AA$5)</f>
        <v>40941.733983473212</v>
      </c>
      <c r="AC192" s="15">
        <f>PPMT($AD$4/12,COUNT(Z$55:Z192),COUNT($Z$55:$Z$331),-$AA$54,$AA$5)</f>
        <v>61172.480027916848</v>
      </c>
      <c r="AD192" s="15">
        <f t="shared" si="17"/>
        <v>102114.21401139005</v>
      </c>
      <c r="AE192" s="15"/>
      <c r="AF192" s="14">
        <f t="shared" si="12"/>
        <v>47299</v>
      </c>
      <c r="AG192" s="15">
        <f t="shared" si="13"/>
        <v>52608.868255204579</v>
      </c>
      <c r="AH192" s="15">
        <f t="shared" si="14"/>
        <v>73486.378478663159</v>
      </c>
      <c r="AI192" s="15">
        <f t="shared" si="15"/>
        <v>126095.24673386774</v>
      </c>
    </row>
    <row r="193" spans="2:35" x14ac:dyDescent="0.2">
      <c r="B193" s="14">
        <v>47330</v>
      </c>
      <c r="C193" s="15">
        <v>640238.00893282809</v>
      </c>
      <c r="D193" s="15">
        <v>2949.6449877485211</v>
      </c>
      <c r="E193" s="15">
        <v>3320.8974850311406</v>
      </c>
      <c r="F193" s="15">
        <v>6270.5424727796617</v>
      </c>
      <c r="H193" s="16">
        <v>47330</v>
      </c>
      <c r="I193" s="15">
        <v>198359.55850215341</v>
      </c>
      <c r="J193" s="15">
        <v>1677.5459444755254</v>
      </c>
      <c r="K193" s="15">
        <v>759.20517078273974</v>
      </c>
      <c r="L193" s="15">
        <v>2436.7511152582651</v>
      </c>
      <c r="N193" s="16">
        <v>47330</v>
      </c>
      <c r="O193" s="15">
        <v>106014.82446630066</v>
      </c>
      <c r="P193" s="15">
        <v>488.42163578400005</v>
      </c>
      <c r="Q193" s="15">
        <v>549.89606839023725</v>
      </c>
      <c r="R193" s="15">
        <v>1038.3177041742374</v>
      </c>
      <c r="S193" s="15"/>
      <c r="T193" s="16">
        <v>47330</v>
      </c>
      <c r="U193" s="15">
        <v>1478634.1289072104</v>
      </c>
      <c r="V193" s="15">
        <v>6493.668216117494</v>
      </c>
      <c r="W193" s="15">
        <v>7741.7532141480142</v>
      </c>
      <c r="X193" s="15">
        <v>14235.421430265509</v>
      </c>
      <c r="Y193" s="16"/>
      <c r="Z193" s="16">
        <v>47330</v>
      </c>
      <c r="AA193" s="15">
        <f t="shared" si="16"/>
        <v>11043358.190888869</v>
      </c>
      <c r="AB193" s="15">
        <f>IPMT($AD$4/12,COUNT(Z$55:Z193),COUNT($Z$55:$Z$331),-$AA$54,$AA$5)</f>
        <v>40717.434890037519</v>
      </c>
      <c r="AC193" s="15">
        <f>PPMT($AD$4/12,COUNT(Z$55:Z193),COUNT($Z$55:$Z$331),-$AA$54,$AA$5)</f>
        <v>61396.779121352542</v>
      </c>
      <c r="AD193" s="15">
        <f t="shared" si="17"/>
        <v>102114.21401139005</v>
      </c>
      <c r="AE193" s="15"/>
      <c r="AF193" s="14">
        <f t="shared" si="12"/>
        <v>47330</v>
      </c>
      <c r="AG193" s="15">
        <f t="shared" si="13"/>
        <v>52326.715674163061</v>
      </c>
      <c r="AH193" s="15">
        <f t="shared" si="14"/>
        <v>73768.531059704677</v>
      </c>
      <c r="AI193" s="15">
        <f t="shared" si="15"/>
        <v>126095.24673386774</v>
      </c>
    </row>
    <row r="194" spans="2:35" x14ac:dyDescent="0.2">
      <c r="B194" s="14">
        <v>47361</v>
      </c>
      <c r="C194" s="15">
        <v>636901.89066765725</v>
      </c>
      <c r="D194" s="15">
        <v>2934.4242076087944</v>
      </c>
      <c r="E194" s="15">
        <v>3336.1182651708673</v>
      </c>
      <c r="F194" s="15">
        <v>6270.5424727796617</v>
      </c>
      <c r="H194" s="16">
        <v>47361</v>
      </c>
      <c r="I194" s="15">
        <v>197593.95714081696</v>
      </c>
      <c r="J194" s="15">
        <v>1671.1497539218146</v>
      </c>
      <c r="K194" s="15">
        <v>765.60136133645074</v>
      </c>
      <c r="L194" s="15">
        <v>2436.7511152582656</v>
      </c>
      <c r="N194" s="16">
        <v>47361</v>
      </c>
      <c r="O194" s="15">
        <v>105462.4080409303</v>
      </c>
      <c r="P194" s="15">
        <v>485.90127880387797</v>
      </c>
      <c r="Q194" s="15">
        <v>552.41642537035932</v>
      </c>
      <c r="R194" s="15">
        <v>1038.3177041742374</v>
      </c>
      <c r="S194" s="15"/>
      <c r="T194" s="16">
        <v>47361</v>
      </c>
      <c r="U194" s="15">
        <v>1470892.3756930623</v>
      </c>
      <c r="V194" s="15">
        <v>6459.6690165853634</v>
      </c>
      <c r="W194" s="15">
        <v>7775.7524136801458</v>
      </c>
      <c r="X194" s="15">
        <v>14235.421430265509</v>
      </c>
      <c r="Y194" s="16"/>
      <c r="Z194" s="16">
        <v>47361</v>
      </c>
      <c r="AA194" s="15">
        <f t="shared" si="16"/>
        <v>10981736.290244071</v>
      </c>
      <c r="AB194" s="15">
        <f>IPMT($AD$4/12,COUNT(Z$55:Z194),COUNT($Z$55:$Z$331),-$AA$54,$AA$5)</f>
        <v>40492.313366592549</v>
      </c>
      <c r="AC194" s="15">
        <f>PPMT($AD$4/12,COUNT(Z$55:Z194),COUNT($Z$55:$Z$331),-$AA$54,$AA$5)</f>
        <v>61621.900644797512</v>
      </c>
      <c r="AD194" s="15">
        <f t="shared" si="17"/>
        <v>102114.21401139005</v>
      </c>
      <c r="AE194" s="15"/>
      <c r="AF194" s="14">
        <f t="shared" si="12"/>
        <v>47361</v>
      </c>
      <c r="AG194" s="15">
        <f t="shared" si="13"/>
        <v>52043.457623512397</v>
      </c>
      <c r="AH194" s="15">
        <f t="shared" si="14"/>
        <v>74051.789110355341</v>
      </c>
      <c r="AI194" s="15">
        <f t="shared" si="15"/>
        <v>126095.24673386774</v>
      </c>
    </row>
    <row r="195" spans="2:35" x14ac:dyDescent="0.2">
      <c r="B195" s="14">
        <v>47391</v>
      </c>
      <c r="C195" s="15">
        <v>633550.48186043766</v>
      </c>
      <c r="D195" s="15">
        <v>2919.1336655600953</v>
      </c>
      <c r="E195" s="15">
        <v>3351.4088072195668</v>
      </c>
      <c r="F195" s="15">
        <v>6270.5424727796617</v>
      </c>
      <c r="H195" s="16">
        <v>47391</v>
      </c>
      <c r="I195" s="15">
        <v>196821.90570197348</v>
      </c>
      <c r="J195" s="15">
        <v>1664.6996764147821</v>
      </c>
      <c r="K195" s="15">
        <v>772.05143884348308</v>
      </c>
      <c r="L195" s="15">
        <v>2436.7511152582651</v>
      </c>
      <c r="N195" s="16">
        <v>47391</v>
      </c>
      <c r="O195" s="15">
        <v>104907.45970694366</v>
      </c>
      <c r="P195" s="15">
        <v>483.36937018759727</v>
      </c>
      <c r="Q195" s="15">
        <v>554.94833398664002</v>
      </c>
      <c r="R195" s="15">
        <v>1038.3177041742374</v>
      </c>
      <c r="S195" s="15"/>
      <c r="T195" s="16">
        <v>47391</v>
      </c>
      <c r="U195" s="15">
        <v>1463116.6232793822</v>
      </c>
      <c r="V195" s="15">
        <v>6425.520503901952</v>
      </c>
      <c r="W195" s="15">
        <v>7809.900926363558</v>
      </c>
      <c r="X195" s="15">
        <v>14235.421430265509</v>
      </c>
      <c r="Y195" s="16"/>
      <c r="Z195" s="16">
        <v>47391</v>
      </c>
      <c r="AA195" s="15">
        <f t="shared" si="16"/>
        <v>10919888.442630243</v>
      </c>
      <c r="AB195" s="15">
        <f>IPMT($AD$4/12,COUNT(Z$55:Z195),COUNT($Z$55:$Z$331),-$AA$54,$AA$5)</f>
        <v>40266.366397561629</v>
      </c>
      <c r="AC195" s="15">
        <f>PPMT($AD$4/12,COUNT(Z$55:Z195),COUNT($Z$55:$Z$331),-$AA$54,$AA$5)</f>
        <v>61847.847613828431</v>
      </c>
      <c r="AD195" s="15">
        <f t="shared" si="17"/>
        <v>102114.21401139005</v>
      </c>
      <c r="AE195" s="15"/>
      <c r="AF195" s="14">
        <f t="shared" si="12"/>
        <v>47391</v>
      </c>
      <c r="AG195" s="15">
        <f t="shared" si="13"/>
        <v>51759.089613626056</v>
      </c>
      <c r="AH195" s="15">
        <f t="shared" si="14"/>
        <v>74336.157120241682</v>
      </c>
      <c r="AI195" s="15">
        <f t="shared" si="15"/>
        <v>126095.24673386774</v>
      </c>
    </row>
    <row r="196" spans="2:35" x14ac:dyDescent="0.2">
      <c r="B196" s="14">
        <v>47422</v>
      </c>
      <c r="C196" s="15">
        <v>630183.71242951835</v>
      </c>
      <c r="D196" s="15">
        <v>2903.7730418603383</v>
      </c>
      <c r="E196" s="15">
        <v>3366.769430919323</v>
      </c>
      <c r="F196" s="15">
        <v>6270.5424727796617</v>
      </c>
      <c r="H196" s="16">
        <v>47422</v>
      </c>
      <c r="I196" s="15">
        <v>196043.34984468008</v>
      </c>
      <c r="J196" s="15">
        <v>1658.1952579648676</v>
      </c>
      <c r="K196" s="15">
        <v>778.55585729339759</v>
      </c>
      <c r="L196" s="15">
        <v>2436.7511152582651</v>
      </c>
      <c r="N196" s="16">
        <v>47422</v>
      </c>
      <c r="O196" s="15">
        <v>104349.96785975958</v>
      </c>
      <c r="P196" s="15">
        <v>480.82585699015834</v>
      </c>
      <c r="Q196" s="15">
        <v>557.49184718407878</v>
      </c>
      <c r="R196" s="15">
        <v>1038.3177041742372</v>
      </c>
      <c r="S196" s="15"/>
      <c r="T196" s="16">
        <v>47422</v>
      </c>
      <c r="U196" s="15">
        <v>1455306.7223530186</v>
      </c>
      <c r="V196" s="15">
        <v>6391.222022333669</v>
      </c>
      <c r="W196" s="15">
        <v>7844.1994079318374</v>
      </c>
      <c r="X196" s="15">
        <v>14235.421430265505</v>
      </c>
      <c r="Y196" s="16"/>
      <c r="Z196" s="16">
        <v>47422</v>
      </c>
      <c r="AA196" s="15">
        <f t="shared" si="16"/>
        <v>10857813.819575163</v>
      </c>
      <c r="AB196" s="15">
        <f>IPMT($AD$4/12,COUNT(Z$55:Z196),COUNT($Z$55:$Z$331),-$AA$54,$AA$5)</f>
        <v>40039.590956310924</v>
      </c>
      <c r="AC196" s="15">
        <f>PPMT($AD$4/12,COUNT(Z$55:Z196),COUNT($Z$55:$Z$331),-$AA$54,$AA$5)</f>
        <v>62074.623055079144</v>
      </c>
      <c r="AD196" s="15">
        <f t="shared" si="17"/>
        <v>102114.21401139007</v>
      </c>
      <c r="AE196" s="15"/>
      <c r="AF196" s="14">
        <f t="shared" si="12"/>
        <v>47422</v>
      </c>
      <c r="AG196" s="15">
        <f t="shared" si="13"/>
        <v>51473.607135459955</v>
      </c>
      <c r="AH196" s="15">
        <f t="shared" si="14"/>
        <v>74621.639598407783</v>
      </c>
      <c r="AI196" s="15">
        <f t="shared" si="15"/>
        <v>126095.24673386774</v>
      </c>
    </row>
    <row r="197" spans="2:35" x14ac:dyDescent="0.2">
      <c r="B197" s="14">
        <v>47452</v>
      </c>
      <c r="C197" s="15">
        <v>626801.51197204064</v>
      </c>
      <c r="D197" s="15">
        <v>2888.3420153019588</v>
      </c>
      <c r="E197" s="15">
        <v>3382.2004574777034</v>
      </c>
      <c r="F197" s="15">
        <v>6270.5424727796617</v>
      </c>
      <c r="H197" s="16">
        <v>47452</v>
      </c>
      <c r="I197" s="15">
        <v>195258.23477017952</v>
      </c>
      <c r="J197" s="15">
        <v>1651.6360407577165</v>
      </c>
      <c r="K197" s="15">
        <v>785.11507450054864</v>
      </c>
      <c r="L197" s="15">
        <v>2436.7511152582651</v>
      </c>
      <c r="N197" s="16">
        <v>47452</v>
      </c>
      <c r="O197" s="15">
        <v>103789.92084160924</v>
      </c>
      <c r="P197" s="15">
        <v>478.27068602389812</v>
      </c>
      <c r="Q197" s="15">
        <v>560.04701815033923</v>
      </c>
      <c r="R197" s="15">
        <v>1038.3177041742374</v>
      </c>
      <c r="S197" s="15"/>
      <c r="T197" s="16">
        <v>47452</v>
      </c>
      <c r="U197" s="15">
        <v>1447462.5229450867</v>
      </c>
      <c r="V197" s="15">
        <v>6356.7729132671684</v>
      </c>
      <c r="W197" s="15">
        <v>7878.6485169983389</v>
      </c>
      <c r="X197" s="15">
        <v>14235.421430265507</v>
      </c>
      <c r="Y197" s="16"/>
      <c r="Z197" s="16">
        <v>47452</v>
      </c>
      <c r="AA197" s="15">
        <f t="shared" si="16"/>
        <v>10795511.589568881</v>
      </c>
      <c r="AB197" s="15">
        <f>IPMT($AD$4/12,COUNT(Z$55:Z197),COUNT($Z$55:$Z$331),-$AA$54,$AA$5)</f>
        <v>39811.984005108963</v>
      </c>
      <c r="AC197" s="15">
        <f>PPMT($AD$4/12,COUNT(Z$55:Z197),COUNT($Z$55:$Z$331),-$AA$54,$AA$5)</f>
        <v>62302.230006281097</v>
      </c>
      <c r="AD197" s="15">
        <f t="shared" si="17"/>
        <v>102114.21401139005</v>
      </c>
      <c r="AE197" s="15"/>
      <c r="AF197" s="14">
        <f t="shared" si="12"/>
        <v>47452</v>
      </c>
      <c r="AG197" s="15">
        <f t="shared" si="13"/>
        <v>51187.005660459705</v>
      </c>
      <c r="AH197" s="15">
        <f t="shared" si="14"/>
        <v>74908.241073408033</v>
      </c>
      <c r="AI197" s="15">
        <f t="shared" si="15"/>
        <v>126095.24673386774</v>
      </c>
    </row>
    <row r="198" spans="2:35" x14ac:dyDescent="0.2">
      <c r="B198" s="14">
        <v>47483</v>
      </c>
      <c r="C198" s="15">
        <v>623403.80976246612</v>
      </c>
      <c r="D198" s="15">
        <v>2872.8402632051857</v>
      </c>
      <c r="E198" s="15">
        <v>3397.702209574476</v>
      </c>
      <c r="F198" s="15">
        <v>6270.5424727796617</v>
      </c>
      <c r="H198" s="16">
        <v>47483</v>
      </c>
      <c r="I198" s="15">
        <v>194466.50521804322</v>
      </c>
      <c r="J198" s="15">
        <v>1645.0215631219555</v>
      </c>
      <c r="K198" s="15">
        <v>791.72955213630962</v>
      </c>
      <c r="L198" s="15">
        <v>2436.7511152582651</v>
      </c>
      <c r="N198" s="16">
        <v>47483</v>
      </c>
      <c r="O198" s="15">
        <v>103227.30694129238</v>
      </c>
      <c r="P198" s="15">
        <v>475.7038038573757</v>
      </c>
      <c r="Q198" s="15">
        <v>562.61390031686153</v>
      </c>
      <c r="R198" s="15">
        <v>1038.3177041742372</v>
      </c>
      <c r="S198" s="15"/>
      <c r="T198" s="16">
        <v>47483</v>
      </c>
      <c r="U198" s="15">
        <v>1439583.8744280883</v>
      </c>
      <c r="V198" s="15">
        <v>6322.1725151966857</v>
      </c>
      <c r="W198" s="15">
        <v>7913.2489150688234</v>
      </c>
      <c r="X198" s="15">
        <v>14235.421430265509</v>
      </c>
      <c r="Y198" s="16"/>
      <c r="Z198" s="16">
        <v>47483</v>
      </c>
      <c r="AA198" s="15">
        <f t="shared" si="16"/>
        <v>10732980.918052576</v>
      </c>
      <c r="AB198" s="15">
        <f>IPMT($AD$4/12,COUNT(Z$55:Z198),COUNT($Z$55:$Z$331),-$AA$54,$AA$5)</f>
        <v>39583.542495085938</v>
      </c>
      <c r="AC198" s="15">
        <f>PPMT($AD$4/12,COUNT(Z$55:Z198),COUNT($Z$55:$Z$331),-$AA$54,$AA$5)</f>
        <v>62530.67151630413</v>
      </c>
      <c r="AD198" s="15">
        <f t="shared" si="17"/>
        <v>102114.21401139007</v>
      </c>
      <c r="AE198" s="15"/>
      <c r="AF198" s="14">
        <f t="shared" si="12"/>
        <v>47483</v>
      </c>
      <c r="AG198" s="15">
        <f t="shared" si="13"/>
        <v>50899.280640467143</v>
      </c>
      <c r="AH198" s="15">
        <f t="shared" si="14"/>
        <v>75195.966093400595</v>
      </c>
      <c r="AI198" s="15">
        <f t="shared" si="15"/>
        <v>126095.24673386774</v>
      </c>
    </row>
    <row r="199" spans="2:35" x14ac:dyDescent="0.2">
      <c r="B199" s="14">
        <v>47514</v>
      </c>
      <c r="C199" s="15">
        <v>619990.53475109779</v>
      </c>
      <c r="D199" s="15">
        <v>2857.2674614113025</v>
      </c>
      <c r="E199" s="15">
        <v>3413.2750113683592</v>
      </c>
      <c r="F199" s="15">
        <v>6270.5424727796617</v>
      </c>
      <c r="H199" s="16">
        <v>47514</v>
      </c>
      <c r="I199" s="15">
        <v>193668.10546228167</v>
      </c>
      <c r="J199" s="15">
        <v>1638.3513594966998</v>
      </c>
      <c r="K199" s="15">
        <v>798.39975576156542</v>
      </c>
      <c r="L199" s="15">
        <v>2436.7511152582651</v>
      </c>
      <c r="N199" s="16">
        <v>47514</v>
      </c>
      <c r="O199" s="15">
        <v>102662.1143939324</v>
      </c>
      <c r="P199" s="15">
        <v>473.12515681425674</v>
      </c>
      <c r="Q199" s="15">
        <v>565.19254735998049</v>
      </c>
      <c r="R199" s="15">
        <v>1038.3177041742372</v>
      </c>
      <c r="S199" s="15"/>
      <c r="T199" s="16">
        <v>47514</v>
      </c>
      <c r="U199" s="15">
        <v>1431670.6255130195</v>
      </c>
      <c r="V199" s="15">
        <v>6287.420163711342</v>
      </c>
      <c r="W199" s="15">
        <v>7948.0012665541662</v>
      </c>
      <c r="X199" s="15">
        <v>14235.421430265509</v>
      </c>
      <c r="Y199" s="16"/>
      <c r="Z199" s="16">
        <v>47514</v>
      </c>
      <c r="AA199" s="15">
        <f t="shared" si="16"/>
        <v>10670220.967407379</v>
      </c>
      <c r="AB199" s="15">
        <f>IPMT($AD$4/12,COUNT(Z$55:Z199),COUNT($Z$55:$Z$331),-$AA$54,$AA$5)</f>
        <v>39354.263366192819</v>
      </c>
      <c r="AC199" s="15">
        <f>PPMT($AD$4/12,COUNT(Z$55:Z199),COUNT($Z$55:$Z$331),-$AA$54,$AA$5)</f>
        <v>62759.950645197241</v>
      </c>
      <c r="AD199" s="15">
        <f t="shared" si="17"/>
        <v>102114.21401139005</v>
      </c>
      <c r="AE199" s="15"/>
      <c r="AF199" s="14">
        <f t="shared" si="12"/>
        <v>47514</v>
      </c>
      <c r="AG199" s="15">
        <f t="shared" si="13"/>
        <v>50610.427507626417</v>
      </c>
      <c r="AH199" s="15">
        <f t="shared" si="14"/>
        <v>75484.819226241307</v>
      </c>
      <c r="AI199" s="15">
        <f t="shared" si="15"/>
        <v>126095.24673386772</v>
      </c>
    </row>
    <row r="200" spans="2:35" x14ac:dyDescent="0.2">
      <c r="B200" s="14">
        <v>47542</v>
      </c>
      <c r="C200" s="15">
        <v>616561.61556259403</v>
      </c>
      <c r="D200" s="15">
        <v>2841.6232842758636</v>
      </c>
      <c r="E200" s="15">
        <v>3428.9191885037972</v>
      </c>
      <c r="F200" s="15">
        <v>6270.5424727796608</v>
      </c>
      <c r="H200" s="16">
        <v>47542</v>
      </c>
      <c r="I200" s="15">
        <v>192862.97930742218</v>
      </c>
      <c r="J200" s="15">
        <v>1631.6249603987824</v>
      </c>
      <c r="K200" s="15">
        <v>805.12615485948288</v>
      </c>
      <c r="L200" s="15">
        <v>2436.7511152582651</v>
      </c>
      <c r="N200" s="16">
        <v>47542</v>
      </c>
      <c r="O200" s="15">
        <v>102094.33138073035</v>
      </c>
      <c r="P200" s="15">
        <v>470.53469097219011</v>
      </c>
      <c r="Q200" s="15">
        <v>567.78301320204707</v>
      </c>
      <c r="R200" s="15">
        <v>1038.3177041742372</v>
      </c>
      <c r="S200" s="15"/>
      <c r="T200" s="16">
        <v>47542</v>
      </c>
      <c r="U200" s="15">
        <v>1423722.6242464653</v>
      </c>
      <c r="V200" s="15">
        <v>6252.5151914823909</v>
      </c>
      <c r="W200" s="15">
        <v>7982.9062387831173</v>
      </c>
      <c r="X200" s="15">
        <v>14235.421430265509</v>
      </c>
      <c r="Y200" s="16"/>
      <c r="Z200" s="16">
        <v>47542</v>
      </c>
      <c r="AA200" s="15">
        <f t="shared" si="16"/>
        <v>10607230.89694315</v>
      </c>
      <c r="AB200" s="15">
        <f>IPMT($AD$4/12,COUNT(Z$55:Z200),COUNT($Z$55:$Z$331),-$AA$54,$AA$5)</f>
        <v>39124.143547160435</v>
      </c>
      <c r="AC200" s="15">
        <f>PPMT($AD$4/12,COUNT(Z$55:Z200),COUNT($Z$55:$Z$331),-$AA$54,$AA$5)</f>
        <v>62990.070464229633</v>
      </c>
      <c r="AD200" s="15">
        <f t="shared" si="17"/>
        <v>102114.21401139007</v>
      </c>
      <c r="AE200" s="15"/>
      <c r="AF200" s="14">
        <f t="shared" ref="AF200:AF263" si="18">B200</f>
        <v>47542</v>
      </c>
      <c r="AG200" s="15">
        <f t="shared" ref="AG200:AG263" si="19">SUM(D200,J200,P200,V200,AB200)</f>
        <v>50320.441674289657</v>
      </c>
      <c r="AH200" s="15">
        <f t="shared" ref="AH200:AH263" si="20">SUM(E200,K200,Q200,W200,AC200)</f>
        <v>75774.805059578081</v>
      </c>
      <c r="AI200" s="15">
        <f t="shared" ref="AI200:AI263" si="21">SUM(AG200:AH200)</f>
        <v>126095.24673386774</v>
      </c>
    </row>
    <row r="201" spans="2:35" x14ac:dyDescent="0.2">
      <c r="B201" s="14">
        <v>47573</v>
      </c>
      <c r="C201" s="15">
        <v>613116.98049447627</v>
      </c>
      <c r="D201" s="15">
        <v>2825.9074046618875</v>
      </c>
      <c r="E201" s="15">
        <v>3444.6350681177732</v>
      </c>
      <c r="F201" s="15">
        <v>6270.5424727796608</v>
      </c>
      <c r="H201" s="16">
        <v>47573</v>
      </c>
      <c r="I201" s="15">
        <v>192051.07008455362</v>
      </c>
      <c r="J201" s="15">
        <v>1624.8418923897111</v>
      </c>
      <c r="K201" s="15">
        <v>811.90922286855402</v>
      </c>
      <c r="L201" s="15">
        <v>2436.7511152582651</v>
      </c>
      <c r="N201" s="16">
        <v>47573</v>
      </c>
      <c r="O201" s="15">
        <v>101523.94602871779</v>
      </c>
      <c r="P201" s="15">
        <v>467.93235216168068</v>
      </c>
      <c r="Q201" s="15">
        <v>570.3853520125565</v>
      </c>
      <c r="R201" s="15">
        <v>1038.3177041742372</v>
      </c>
      <c r="S201" s="15"/>
      <c r="T201" s="16">
        <v>47573</v>
      </c>
      <c r="U201" s="15">
        <v>1415739.7180076821</v>
      </c>
      <c r="V201" s="15">
        <v>6217.4569282504026</v>
      </c>
      <c r="W201" s="15">
        <v>8017.9645020151074</v>
      </c>
      <c r="X201" s="15">
        <v>14235.421430265509</v>
      </c>
      <c r="Y201" s="16"/>
      <c r="Z201" s="16">
        <v>47573</v>
      </c>
      <c r="AA201" s="15">
        <f t="shared" si="16"/>
        <v>10544009.862887219</v>
      </c>
      <c r="AB201" s="15">
        <f>IPMT($AD$4/12,COUNT(Z$55:Z201),COUNT($Z$55:$Z$331),-$AA$54,$AA$5)</f>
        <v>38893.179955458254</v>
      </c>
      <c r="AC201" s="15">
        <f>PPMT($AD$4/12,COUNT(Z$55:Z201),COUNT($Z$55:$Z$331),-$AA$54,$AA$5)</f>
        <v>63221.034055931814</v>
      </c>
      <c r="AD201" s="15">
        <f t="shared" si="17"/>
        <v>102114.21401139007</v>
      </c>
      <c r="AE201" s="15"/>
      <c r="AF201" s="14">
        <f t="shared" si="18"/>
        <v>47573</v>
      </c>
      <c r="AG201" s="15">
        <f t="shared" si="19"/>
        <v>50029.318532921934</v>
      </c>
      <c r="AH201" s="15">
        <f t="shared" si="20"/>
        <v>76065.928200945811</v>
      </c>
      <c r="AI201" s="15">
        <f t="shared" si="21"/>
        <v>126095.24673386774</v>
      </c>
    </row>
    <row r="202" spans="2:35" x14ac:dyDescent="0.2">
      <c r="B202" s="14">
        <v>47603</v>
      </c>
      <c r="C202" s="15">
        <v>609656.55751562968</v>
      </c>
      <c r="D202" s="15">
        <v>2810.1194939330153</v>
      </c>
      <c r="E202" s="15">
        <v>3460.4229788466464</v>
      </c>
      <c r="F202" s="15">
        <v>6270.5424727796617</v>
      </c>
      <c r="H202" s="16">
        <v>47603</v>
      </c>
      <c r="I202" s="15">
        <v>191232.32064733771</v>
      </c>
      <c r="J202" s="15">
        <v>1618.001678042345</v>
      </c>
      <c r="K202" s="15">
        <v>818.74943721592012</v>
      </c>
      <c r="L202" s="15">
        <v>2436.7511152582651</v>
      </c>
      <c r="N202" s="16">
        <v>47603</v>
      </c>
      <c r="O202" s="15">
        <v>100950.94641050851</v>
      </c>
      <c r="P202" s="15">
        <v>465.31808596495654</v>
      </c>
      <c r="Q202" s="15">
        <v>572.9996182092807</v>
      </c>
      <c r="R202" s="15">
        <v>1038.3177041742372</v>
      </c>
      <c r="S202" s="15"/>
      <c r="T202" s="16">
        <v>47603</v>
      </c>
      <c r="U202" s="15">
        <v>1407721.753505667</v>
      </c>
      <c r="V202" s="15">
        <v>6182.2447008123863</v>
      </c>
      <c r="W202" s="15">
        <v>8053.1767294531228</v>
      </c>
      <c r="X202" s="15">
        <v>14235.421430265509</v>
      </c>
      <c r="Y202" s="16"/>
      <c r="Z202" s="16">
        <v>47603</v>
      </c>
      <c r="AA202" s="15">
        <f t="shared" si="16"/>
        <v>10480557.018373081</v>
      </c>
      <c r="AB202" s="15">
        <f>IPMT($AD$4/12,COUNT(Z$55:Z202),COUNT($Z$55:$Z$331),-$AA$54,$AA$5)</f>
        <v>38661.369497253167</v>
      </c>
      <c r="AC202" s="15">
        <f>PPMT($AD$4/12,COUNT(Z$55:Z202),COUNT($Z$55:$Z$331),-$AA$54,$AA$5)</f>
        <v>63452.844514136887</v>
      </c>
      <c r="AD202" s="15">
        <f t="shared" si="17"/>
        <v>102114.21401139005</v>
      </c>
      <c r="AE202" s="15"/>
      <c r="AF202" s="14">
        <f t="shared" si="18"/>
        <v>47603</v>
      </c>
      <c r="AG202" s="15">
        <f t="shared" si="19"/>
        <v>49737.053456005873</v>
      </c>
      <c r="AH202" s="15">
        <f t="shared" si="20"/>
        <v>76358.193277861865</v>
      </c>
      <c r="AI202" s="15">
        <f t="shared" si="21"/>
        <v>126095.24673386774</v>
      </c>
    </row>
    <row r="203" spans="2:35" x14ac:dyDescent="0.2">
      <c r="B203" s="14">
        <v>47634</v>
      </c>
      <c r="C203" s="15">
        <v>606180.27426479664</v>
      </c>
      <c r="D203" s="15">
        <v>2794.2592219466351</v>
      </c>
      <c r="E203" s="15">
        <v>3476.2832508330271</v>
      </c>
      <c r="F203" s="15">
        <v>6270.5424727796617</v>
      </c>
      <c r="H203" s="16">
        <v>47634</v>
      </c>
      <c r="I203" s="15">
        <v>190406.67336798672</v>
      </c>
      <c r="J203" s="15">
        <v>1611.1038359072902</v>
      </c>
      <c r="K203" s="15">
        <v>825.64727935097505</v>
      </c>
      <c r="L203" s="15">
        <v>2436.7511152582651</v>
      </c>
      <c r="N203" s="16">
        <v>47634</v>
      </c>
      <c r="O203" s="15">
        <v>100375.3205440491</v>
      </c>
      <c r="P203" s="15">
        <v>462.69183771483074</v>
      </c>
      <c r="Q203" s="15">
        <v>575.62586645940667</v>
      </c>
      <c r="R203" s="15">
        <v>1038.3177041742374</v>
      </c>
      <c r="S203" s="15"/>
      <c r="T203" s="16">
        <v>47634</v>
      </c>
      <c r="U203" s="15">
        <v>1399668.5767762139</v>
      </c>
      <c r="V203" s="15">
        <v>6146.8778330088726</v>
      </c>
      <c r="W203" s="15">
        <v>8088.5435972566383</v>
      </c>
      <c r="X203" s="15">
        <v>14235.421430265511</v>
      </c>
      <c r="Y203" s="16"/>
      <c r="Z203" s="16">
        <v>47634</v>
      </c>
      <c r="AA203" s="15">
        <f t="shared" si="16"/>
        <v>10416871.513429059</v>
      </c>
      <c r="AB203" s="15">
        <f>IPMT($AD$4/12,COUNT(Z$55:Z203),COUNT($Z$55:$Z$331),-$AA$54,$AA$5)</f>
        <v>38428.709067368007</v>
      </c>
      <c r="AC203" s="15">
        <f>PPMT($AD$4/12,COUNT(Z$55:Z203),COUNT($Z$55:$Z$331),-$AA$54,$AA$5)</f>
        <v>63685.504944022061</v>
      </c>
      <c r="AD203" s="15">
        <f t="shared" si="17"/>
        <v>102114.21401139007</v>
      </c>
      <c r="AE203" s="15"/>
      <c r="AF203" s="14">
        <f t="shared" si="18"/>
        <v>47634</v>
      </c>
      <c r="AG203" s="15">
        <f t="shared" si="19"/>
        <v>49443.64179594563</v>
      </c>
      <c r="AH203" s="15">
        <f t="shared" si="20"/>
        <v>76651.604937922108</v>
      </c>
      <c r="AI203" s="15">
        <f t="shared" si="21"/>
        <v>126095.24673386774</v>
      </c>
    </row>
    <row r="204" spans="2:35" x14ac:dyDescent="0.2">
      <c r="B204" s="14">
        <v>47664</v>
      </c>
      <c r="C204" s="15">
        <v>602688.05804906401</v>
      </c>
      <c r="D204" s="15">
        <v>2778.3262570469838</v>
      </c>
      <c r="E204" s="15">
        <v>3492.2162157326779</v>
      </c>
      <c r="F204" s="15">
        <v>6270.5424727796617</v>
      </c>
      <c r="H204" s="16">
        <v>47664</v>
      </c>
      <c r="I204" s="15">
        <v>189574.07013320745</v>
      </c>
      <c r="J204" s="15">
        <v>1604.1478804790138</v>
      </c>
      <c r="K204" s="15">
        <v>832.60323477925147</v>
      </c>
      <c r="L204" s="15">
        <v>2436.7511152582651</v>
      </c>
      <c r="N204" s="16">
        <v>47664</v>
      </c>
      <c r="O204" s="15">
        <v>99797.056392368424</v>
      </c>
      <c r="P204" s="15">
        <v>460.05355249355847</v>
      </c>
      <c r="Q204" s="15">
        <v>578.26415168067888</v>
      </c>
      <c r="R204" s="15">
        <v>1038.3177041742374</v>
      </c>
      <c r="S204" s="15"/>
      <c r="T204" s="16">
        <v>47664</v>
      </c>
      <c r="U204" s="15">
        <v>1391580.0331789574</v>
      </c>
      <c r="V204" s="15">
        <v>6111.3556457109189</v>
      </c>
      <c r="W204" s="15">
        <v>8124.0657845545911</v>
      </c>
      <c r="X204" s="15">
        <v>14235.421430265509</v>
      </c>
      <c r="Y204" s="16"/>
      <c r="Z204" s="16">
        <v>47664</v>
      </c>
      <c r="AA204" s="15">
        <f t="shared" si="16"/>
        <v>10352952.494966909</v>
      </c>
      <c r="AB204" s="15">
        <f>IPMT($AD$4/12,COUNT(Z$55:Z204),COUNT($Z$55:$Z$331),-$AA$54,$AA$5)</f>
        <v>38195.195549239921</v>
      </c>
      <c r="AC204" s="15">
        <f>PPMT($AD$4/12,COUNT(Z$55:Z204),COUNT($Z$55:$Z$331),-$AA$54,$AA$5)</f>
        <v>63919.018462150132</v>
      </c>
      <c r="AD204" s="15">
        <f t="shared" si="17"/>
        <v>102114.21401139005</v>
      </c>
      <c r="AE204" s="15"/>
      <c r="AF204" s="14">
        <f t="shared" si="18"/>
        <v>47664</v>
      </c>
      <c r="AG204" s="15">
        <f t="shared" si="19"/>
        <v>49149.078884970397</v>
      </c>
      <c r="AH204" s="15">
        <f t="shared" si="20"/>
        <v>76946.167848897327</v>
      </c>
      <c r="AI204" s="15">
        <f t="shared" si="21"/>
        <v>126095.24673386772</v>
      </c>
    </row>
    <row r="205" spans="2:35" x14ac:dyDescent="0.2">
      <c r="B205" s="14">
        <v>47695</v>
      </c>
      <c r="C205" s="15">
        <v>599179.83584234258</v>
      </c>
      <c r="D205" s="15">
        <v>2762.3202660582083</v>
      </c>
      <c r="E205" s="15">
        <v>3508.2222067214525</v>
      </c>
      <c r="F205" s="15">
        <v>6270.5424727796608</v>
      </c>
      <c r="H205" s="16">
        <v>47695</v>
      </c>
      <c r="I205" s="15">
        <v>188734.45234011085</v>
      </c>
      <c r="J205" s="15">
        <v>1597.1333221616703</v>
      </c>
      <c r="K205" s="15">
        <v>839.61779309659471</v>
      </c>
      <c r="L205" s="15">
        <v>2436.7511152582651</v>
      </c>
      <c r="N205" s="16">
        <v>47695</v>
      </c>
      <c r="O205" s="15">
        <v>99216.141863325873</v>
      </c>
      <c r="P205" s="15">
        <v>457.40317513168861</v>
      </c>
      <c r="Q205" s="15">
        <v>580.91452904254857</v>
      </c>
      <c r="R205" s="15">
        <v>1038.3177041742372</v>
      </c>
      <c r="S205" s="15"/>
      <c r="T205" s="16">
        <v>47695</v>
      </c>
      <c r="U205" s="15">
        <v>1383455.9673944027</v>
      </c>
      <c r="V205" s="15">
        <v>6075.6774568070823</v>
      </c>
      <c r="W205" s="15">
        <v>8159.7439734584268</v>
      </c>
      <c r="X205" s="15">
        <v>14235.421430265509</v>
      </c>
      <c r="Y205" s="16"/>
      <c r="Z205" s="16">
        <v>47695</v>
      </c>
      <c r="AA205" s="15">
        <f t="shared" si="16"/>
        <v>10288799.106770398</v>
      </c>
      <c r="AB205" s="15">
        <f>IPMT($AD$4/12,COUNT(Z$55:Z205),COUNT($Z$55:$Z$331),-$AA$54,$AA$5)</f>
        <v>37960.825814878706</v>
      </c>
      <c r="AC205" s="15">
        <f>PPMT($AD$4/12,COUNT(Z$55:Z205),COUNT($Z$55:$Z$331),-$AA$54,$AA$5)</f>
        <v>64153.388196511354</v>
      </c>
      <c r="AD205" s="15">
        <f t="shared" si="17"/>
        <v>102114.21401139005</v>
      </c>
      <c r="AE205" s="15"/>
      <c r="AF205" s="14">
        <f t="shared" si="18"/>
        <v>47695</v>
      </c>
      <c r="AG205" s="15">
        <f t="shared" si="19"/>
        <v>48853.36003503736</v>
      </c>
      <c r="AH205" s="15">
        <f t="shared" si="20"/>
        <v>77241.886698830378</v>
      </c>
      <c r="AI205" s="15">
        <f t="shared" si="21"/>
        <v>126095.24673386774</v>
      </c>
    </row>
    <row r="206" spans="2:35" x14ac:dyDescent="0.2">
      <c r="B206" s="14">
        <v>47726</v>
      </c>
      <c r="C206" s="15">
        <v>595655.53428384033</v>
      </c>
      <c r="D206" s="15">
        <v>2746.2409142774022</v>
      </c>
      <c r="E206" s="15">
        <v>3524.3015585022595</v>
      </c>
      <c r="F206" s="15">
        <v>6270.5424727796617</v>
      </c>
      <c r="H206" s="16">
        <v>47726</v>
      </c>
      <c r="I206" s="15">
        <v>187887.76089208722</v>
      </c>
      <c r="J206" s="15">
        <v>1590.0596672346426</v>
      </c>
      <c r="K206" s="15">
        <v>846.69144802362234</v>
      </c>
      <c r="L206" s="15">
        <v>2436.7511152582647</v>
      </c>
      <c r="N206" s="16">
        <v>47726</v>
      </c>
      <c r="O206" s="15">
        <v>98632.564809358548</v>
      </c>
      <c r="P206" s="15">
        <v>454.74065020691035</v>
      </c>
      <c r="Q206" s="15">
        <v>583.57705396732706</v>
      </c>
      <c r="R206" s="15">
        <v>1038.3177041742374</v>
      </c>
      <c r="S206" s="15"/>
      <c r="T206" s="16">
        <v>47726</v>
      </c>
      <c r="U206" s="15">
        <v>1375296.2234209443</v>
      </c>
      <c r="V206" s="15">
        <v>6039.8425811903116</v>
      </c>
      <c r="W206" s="15">
        <v>8195.5788490751966</v>
      </c>
      <c r="X206" s="15">
        <v>14235.421430265509</v>
      </c>
      <c r="Y206" s="16"/>
      <c r="Z206" s="16">
        <v>47726</v>
      </c>
      <c r="AA206" s="15">
        <f t="shared" si="16"/>
        <v>10224410.489483833</v>
      </c>
      <c r="AB206" s="15">
        <f>IPMT($AD$4/12,COUNT(Z$55:Z206),COUNT($Z$55:$Z$331),-$AA$54,$AA$5)</f>
        <v>37725.596724824834</v>
      </c>
      <c r="AC206" s="15">
        <f>PPMT($AD$4/12,COUNT(Z$55:Z206),COUNT($Z$55:$Z$331),-$AA$54,$AA$5)</f>
        <v>64388.617286565233</v>
      </c>
      <c r="AD206" s="15">
        <f t="shared" si="17"/>
        <v>102114.21401139007</v>
      </c>
      <c r="AE206" s="15"/>
      <c r="AF206" s="14">
        <f t="shared" si="18"/>
        <v>47726</v>
      </c>
      <c r="AG206" s="15">
        <f t="shared" si="19"/>
        <v>48556.480537734104</v>
      </c>
      <c r="AH206" s="15">
        <f t="shared" si="20"/>
        <v>77538.766196133642</v>
      </c>
      <c r="AI206" s="15">
        <f t="shared" si="21"/>
        <v>126095.24673386774</v>
      </c>
    </row>
    <row r="207" spans="2:35" x14ac:dyDescent="0.2">
      <c r="B207" s="14">
        <v>47756</v>
      </c>
      <c r="C207" s="15">
        <v>592115.07967652823</v>
      </c>
      <c r="D207" s="15">
        <v>2730.0878654676003</v>
      </c>
      <c r="E207" s="15">
        <v>3540.4546073120609</v>
      </c>
      <c r="F207" s="15">
        <v>6270.5424727796617</v>
      </c>
      <c r="H207" s="16">
        <v>47756</v>
      </c>
      <c r="I207" s="15">
        <v>187033.93619464675</v>
      </c>
      <c r="J207" s="15">
        <v>1582.9264178177916</v>
      </c>
      <c r="K207" s="15">
        <v>853.82469744047376</v>
      </c>
      <c r="L207" s="15">
        <v>2436.7511152582656</v>
      </c>
      <c r="N207" s="16">
        <v>47756</v>
      </c>
      <c r="O207" s="15">
        <v>98046.31302722721</v>
      </c>
      <c r="P207" s="15">
        <v>452.06592204289342</v>
      </c>
      <c r="Q207" s="15">
        <v>586.25178213134382</v>
      </c>
      <c r="R207" s="15">
        <v>1038.3177041742372</v>
      </c>
      <c r="S207" s="15"/>
      <c r="T207" s="16">
        <v>47756</v>
      </c>
      <c r="U207" s="15">
        <v>1367100.6445718692</v>
      </c>
      <c r="V207" s="15">
        <v>6003.85033074479</v>
      </c>
      <c r="W207" s="15">
        <v>8231.5710995207191</v>
      </c>
      <c r="X207" s="15">
        <v>14235.421430265509</v>
      </c>
      <c r="Y207" s="16"/>
      <c r="Z207" s="16">
        <v>47756</v>
      </c>
      <c r="AA207" s="15">
        <f t="shared" si="16"/>
        <v>10159785.780600552</v>
      </c>
      <c r="AB207" s="15">
        <f>IPMT($AD$4/12,COUNT(Z$55:Z207),COUNT($Z$55:$Z$331),-$AA$54,$AA$5)</f>
        <v>37489.505128107419</v>
      </c>
      <c r="AC207" s="15">
        <f>PPMT($AD$4/12,COUNT(Z$55:Z207),COUNT($Z$55:$Z$331),-$AA$54,$AA$5)</f>
        <v>64624.708883282634</v>
      </c>
      <c r="AD207" s="15">
        <f t="shared" si="17"/>
        <v>102114.21401139005</v>
      </c>
      <c r="AE207" s="15"/>
      <c r="AF207" s="14">
        <f t="shared" si="18"/>
        <v>47756</v>
      </c>
      <c r="AG207" s="15">
        <f t="shared" si="19"/>
        <v>48258.435664180492</v>
      </c>
      <c r="AH207" s="15">
        <f t="shared" si="20"/>
        <v>77836.811069687232</v>
      </c>
      <c r="AI207" s="15">
        <f t="shared" si="21"/>
        <v>126095.24673386772</v>
      </c>
    </row>
    <row r="208" spans="2:35" x14ac:dyDescent="0.2">
      <c r="B208" s="14">
        <v>47787</v>
      </c>
      <c r="C208" s="15">
        <v>588558.39798559935</v>
      </c>
      <c r="D208" s="15">
        <v>2713.8607818507526</v>
      </c>
      <c r="E208" s="15">
        <v>3556.6816909289082</v>
      </c>
      <c r="F208" s="15">
        <v>6270.5424727796608</v>
      </c>
      <c r="H208" s="16">
        <v>47787</v>
      </c>
      <c r="I208" s="15">
        <v>186172.91815122491</v>
      </c>
      <c r="J208" s="15">
        <v>1575.7330718364103</v>
      </c>
      <c r="K208" s="15">
        <v>861.01804342185471</v>
      </c>
      <c r="L208" s="15">
        <v>2436.7511152582651</v>
      </c>
      <c r="N208" s="16">
        <v>47787</v>
      </c>
      <c r="O208" s="15">
        <v>97457.374257761097</v>
      </c>
      <c r="P208" s="15">
        <v>449.37893470812469</v>
      </c>
      <c r="Q208" s="15">
        <v>588.93876946611249</v>
      </c>
      <c r="R208" s="15">
        <v>1038.3177041742372</v>
      </c>
      <c r="S208" s="15"/>
      <c r="T208" s="16">
        <v>47787</v>
      </c>
      <c r="U208" s="15">
        <v>1358869.0734723485</v>
      </c>
      <c r="V208" s="15">
        <v>5967.7000143327286</v>
      </c>
      <c r="W208" s="15">
        <v>8267.7214159327796</v>
      </c>
      <c r="X208" s="15">
        <v>14235.421430265509</v>
      </c>
      <c r="Y208" s="16"/>
      <c r="Z208" s="16">
        <v>47787</v>
      </c>
      <c r="AA208" s="15">
        <f t="shared" si="16"/>
        <v>10094924.114451364</v>
      </c>
      <c r="AB208" s="15">
        <f>IPMT($AD$4/12,COUNT(Z$55:Z208),COUNT($Z$55:$Z$331),-$AA$54,$AA$5)</f>
        <v>37252.547862202053</v>
      </c>
      <c r="AC208" s="15">
        <f>PPMT($AD$4/12,COUNT(Z$55:Z208),COUNT($Z$55:$Z$331),-$AA$54,$AA$5)</f>
        <v>64861.666149188015</v>
      </c>
      <c r="AD208" s="15">
        <f t="shared" si="17"/>
        <v>102114.21401139007</v>
      </c>
      <c r="AE208" s="15"/>
      <c r="AF208" s="14">
        <f t="shared" si="18"/>
        <v>47787</v>
      </c>
      <c r="AG208" s="15">
        <f t="shared" si="19"/>
        <v>47959.220664930064</v>
      </c>
      <c r="AH208" s="15">
        <f t="shared" si="20"/>
        <v>78136.026068937674</v>
      </c>
      <c r="AI208" s="15">
        <f t="shared" si="21"/>
        <v>126095.24673386774</v>
      </c>
    </row>
    <row r="209" spans="2:35" x14ac:dyDescent="0.2">
      <c r="B209" s="14">
        <v>47817</v>
      </c>
      <c r="C209" s="15">
        <v>584985.41483692033</v>
      </c>
      <c r="D209" s="15">
        <v>2697.5593241006627</v>
      </c>
      <c r="E209" s="15">
        <v>3572.983148678999</v>
      </c>
      <c r="F209" s="15">
        <v>6270.5424727796617</v>
      </c>
      <c r="H209" s="16">
        <v>47817</v>
      </c>
      <c r="I209" s="15">
        <v>185304.64615895253</v>
      </c>
      <c r="J209" s="15">
        <v>1568.4791229858886</v>
      </c>
      <c r="K209" s="15">
        <v>868.27199227237656</v>
      </c>
      <c r="L209" s="15">
        <v>2436.7511152582651</v>
      </c>
      <c r="N209" s="16">
        <v>47817</v>
      </c>
      <c r="O209" s="15">
        <v>96865.736185601592</v>
      </c>
      <c r="P209" s="15">
        <v>446.67963201473844</v>
      </c>
      <c r="Q209" s="15">
        <v>591.63807215949885</v>
      </c>
      <c r="R209" s="15">
        <v>1038.3177041742374</v>
      </c>
      <c r="S209" s="15"/>
      <c r="T209" s="16">
        <v>47817</v>
      </c>
      <c r="U209" s="15">
        <v>1350601.3520564158</v>
      </c>
      <c r="V209" s="15">
        <v>5931.3909377810896</v>
      </c>
      <c r="W209" s="15">
        <v>8304.0304924844186</v>
      </c>
      <c r="X209" s="15">
        <v>14235.421430265509</v>
      </c>
      <c r="Y209" s="16"/>
      <c r="Z209" s="16">
        <v>47817</v>
      </c>
      <c r="AA209" s="15">
        <f t="shared" si="16"/>
        <v>10029824.622192962</v>
      </c>
      <c r="AB209" s="15">
        <f>IPMT($AD$4/12,COUNT(Z$55:Z209),COUNT($Z$55:$Z$331),-$AA$54,$AA$5)</f>
        <v>37014.721752988364</v>
      </c>
      <c r="AC209" s="15">
        <f>PPMT($AD$4/12,COUNT(Z$55:Z209),COUNT($Z$55:$Z$331),-$AA$54,$AA$5)</f>
        <v>65099.492258401704</v>
      </c>
      <c r="AD209" s="15">
        <f t="shared" si="17"/>
        <v>102114.21401139007</v>
      </c>
      <c r="AE209" s="15"/>
      <c r="AF209" s="14">
        <f t="shared" si="18"/>
        <v>47817</v>
      </c>
      <c r="AG209" s="15">
        <f t="shared" si="19"/>
        <v>47658.830769870743</v>
      </c>
      <c r="AH209" s="15">
        <f t="shared" si="20"/>
        <v>78436.415963997002</v>
      </c>
      <c r="AI209" s="15">
        <f t="shared" si="21"/>
        <v>126095.24673386774</v>
      </c>
    </row>
    <row r="210" spans="2:35" x14ac:dyDescent="0.2">
      <c r="B210" s="14">
        <v>47848</v>
      </c>
      <c r="C210" s="15">
        <v>581396.0555154765</v>
      </c>
      <c r="D210" s="15">
        <v>2681.1831513358838</v>
      </c>
      <c r="E210" s="15">
        <v>3589.3593214437778</v>
      </c>
      <c r="F210" s="15">
        <v>6270.5424727796617</v>
      </c>
      <c r="H210" s="16">
        <v>47848</v>
      </c>
      <c r="I210" s="15">
        <v>184429.05910439033</v>
      </c>
      <c r="J210" s="15">
        <v>1561.1640606960752</v>
      </c>
      <c r="K210" s="15">
        <v>875.58705456219013</v>
      </c>
      <c r="L210" s="15">
        <v>2436.7511152582656</v>
      </c>
      <c r="N210" s="16">
        <v>47848</v>
      </c>
      <c r="O210" s="15">
        <v>96271.386438944697</v>
      </c>
      <c r="P210" s="15">
        <v>443.96795751734072</v>
      </c>
      <c r="Q210" s="15">
        <v>594.34974665689663</v>
      </c>
      <c r="R210" s="15">
        <v>1038.3177041742374</v>
      </c>
      <c r="S210" s="15"/>
      <c r="T210" s="16">
        <v>47848</v>
      </c>
      <c r="U210" s="15">
        <v>1342297.3215639314</v>
      </c>
      <c r="V210" s="15">
        <v>5894.9224038682614</v>
      </c>
      <c r="W210" s="15">
        <v>8340.4990263972468</v>
      </c>
      <c r="X210" s="15">
        <v>14235.421430265509</v>
      </c>
      <c r="Y210" s="16"/>
      <c r="Z210" s="16">
        <v>47848</v>
      </c>
      <c r="AA210" s="15">
        <f t="shared" si="16"/>
        <v>9964486.4317962788</v>
      </c>
      <c r="AB210" s="15">
        <f>IPMT($AD$4/12,COUNT(Z$55:Z210),COUNT($Z$55:$Z$331),-$AA$54,$AA$5)</f>
        <v>36776.023614707563</v>
      </c>
      <c r="AC210" s="15">
        <f>PPMT($AD$4/12,COUNT(Z$55:Z210),COUNT($Z$55:$Z$331),-$AA$54,$AA$5)</f>
        <v>65338.190396682512</v>
      </c>
      <c r="AD210" s="15">
        <f t="shared" si="17"/>
        <v>102114.21401139008</v>
      </c>
      <c r="AE210" s="15"/>
      <c r="AF210" s="14">
        <f t="shared" si="18"/>
        <v>47848</v>
      </c>
      <c r="AG210" s="15">
        <f t="shared" si="19"/>
        <v>47357.261188125121</v>
      </c>
      <c r="AH210" s="15">
        <f t="shared" si="20"/>
        <v>78737.985545742617</v>
      </c>
      <c r="AI210" s="15">
        <f t="shared" si="21"/>
        <v>126095.24673386774</v>
      </c>
    </row>
    <row r="211" spans="2:35" x14ac:dyDescent="0.2">
      <c r="B211" s="14">
        <v>47879</v>
      </c>
      <c r="C211" s="15">
        <v>577790.2449638095</v>
      </c>
      <c r="D211" s="15">
        <v>2664.7319211125996</v>
      </c>
      <c r="E211" s="15">
        <v>3605.8105516670616</v>
      </c>
      <c r="F211" s="15">
        <v>6270.5424727796617</v>
      </c>
      <c r="H211" s="16">
        <v>47879</v>
      </c>
      <c r="I211" s="15">
        <v>183546.09535922739</v>
      </c>
      <c r="J211" s="15">
        <v>1553.7873700953403</v>
      </c>
      <c r="K211" s="15">
        <v>882.96374516292485</v>
      </c>
      <c r="L211" s="15">
        <v>2436.7511152582651</v>
      </c>
      <c r="N211" s="16">
        <v>47879</v>
      </c>
      <c r="O211" s="15">
        <v>95674.312589282286</v>
      </c>
      <c r="P211" s="15">
        <v>441.24385451182991</v>
      </c>
      <c r="Q211" s="15">
        <v>597.07384966240727</v>
      </c>
      <c r="R211" s="15">
        <v>1038.3177041742372</v>
      </c>
      <c r="S211" s="15"/>
      <c r="T211" s="16">
        <v>47879</v>
      </c>
      <c r="U211" s="15">
        <v>1333956.8225375342</v>
      </c>
      <c r="V211" s="15">
        <v>5858.2937123106694</v>
      </c>
      <c r="W211" s="15">
        <v>8377.1277179548415</v>
      </c>
      <c r="X211" s="15">
        <v>14235.421430265511</v>
      </c>
      <c r="Y211" s="16"/>
      <c r="Z211" s="16">
        <v>47879</v>
      </c>
      <c r="AA211" s="15">
        <f t="shared" si="16"/>
        <v>9898908.6680348087</v>
      </c>
      <c r="AB211" s="15">
        <f>IPMT($AD$4/12,COUNT(Z$55:Z211),COUNT($Z$55:$Z$331),-$AA$54,$AA$5)</f>
        <v>36536.450249919726</v>
      </c>
      <c r="AC211" s="15">
        <f>PPMT($AD$4/12,COUNT(Z$55:Z211),COUNT($Z$55:$Z$331),-$AA$54,$AA$5)</f>
        <v>65577.763761470327</v>
      </c>
      <c r="AD211" s="15">
        <f t="shared" si="17"/>
        <v>102114.21401139005</v>
      </c>
      <c r="AE211" s="15"/>
      <c r="AF211" s="14">
        <f t="shared" si="18"/>
        <v>47879</v>
      </c>
      <c r="AG211" s="15">
        <f t="shared" si="19"/>
        <v>47054.507107950165</v>
      </c>
      <c r="AH211" s="15">
        <f t="shared" si="20"/>
        <v>79040.739625917558</v>
      </c>
      <c r="AI211" s="15">
        <f t="shared" si="21"/>
        <v>126095.24673386772</v>
      </c>
    </row>
    <row r="212" spans="2:35" x14ac:dyDescent="0.2">
      <c r="B212" s="14">
        <v>47907</v>
      </c>
      <c r="C212" s="15">
        <v>574167.90778044728</v>
      </c>
      <c r="D212" s="15">
        <v>2648.205289417459</v>
      </c>
      <c r="E212" s="15">
        <v>3622.3371833622023</v>
      </c>
      <c r="F212" s="15">
        <v>6270.5424727796617</v>
      </c>
      <c r="H212" s="16">
        <v>47907</v>
      </c>
      <c r="I212" s="15">
        <v>182655.69277594346</v>
      </c>
      <c r="J212" s="15">
        <v>1546.3485319743386</v>
      </c>
      <c r="K212" s="15">
        <v>890.40258328392656</v>
      </c>
      <c r="L212" s="15">
        <v>2436.7511152582651</v>
      </c>
      <c r="N212" s="16">
        <v>47907</v>
      </c>
      <c r="O212" s="15">
        <v>95074.502151142253</v>
      </c>
      <c r="P212" s="15">
        <v>438.50726603421055</v>
      </c>
      <c r="Q212" s="15">
        <v>599.81043814002669</v>
      </c>
      <c r="R212" s="15">
        <v>1038.3177041742372</v>
      </c>
      <c r="S212" s="15"/>
      <c r="T212" s="16">
        <v>47907</v>
      </c>
      <c r="U212" s="15">
        <v>1325579.6948195794</v>
      </c>
      <c r="V212" s="15">
        <v>5821.5041597493164</v>
      </c>
      <c r="W212" s="15">
        <v>8413.9172705161927</v>
      </c>
      <c r="X212" s="15">
        <v>14235.421430265509</v>
      </c>
      <c r="Y212" s="16"/>
      <c r="Z212" s="16">
        <v>47907</v>
      </c>
      <c r="AA212" s="15">
        <f t="shared" si="16"/>
        <v>9833090.4524728805</v>
      </c>
      <c r="AB212" s="15">
        <f>IPMT($AD$4/12,COUNT(Z$55:Z212),COUNT($Z$55:$Z$331),-$AA$54,$AA$5)</f>
        <v>36295.998449461003</v>
      </c>
      <c r="AC212" s="15">
        <f>PPMT($AD$4/12,COUNT(Z$55:Z212),COUNT($Z$55:$Z$331),-$AA$54,$AA$5)</f>
        <v>65818.215561929057</v>
      </c>
      <c r="AD212" s="15">
        <f t="shared" si="17"/>
        <v>102114.21401139005</v>
      </c>
      <c r="AE212" s="15"/>
      <c r="AF212" s="14">
        <f t="shared" si="18"/>
        <v>47907</v>
      </c>
      <c r="AG212" s="15">
        <f t="shared" si="19"/>
        <v>46750.563696636324</v>
      </c>
      <c r="AH212" s="15">
        <f t="shared" si="20"/>
        <v>79344.6830372314</v>
      </c>
      <c r="AI212" s="15">
        <f t="shared" si="21"/>
        <v>126095.24673386772</v>
      </c>
    </row>
    <row r="213" spans="2:35" x14ac:dyDescent="0.2">
      <c r="B213" s="14">
        <v>47938</v>
      </c>
      <c r="C213" s="15">
        <v>570528.96821832797</v>
      </c>
      <c r="D213" s="15">
        <v>2631.6029106603823</v>
      </c>
      <c r="E213" s="15">
        <v>3638.9395621192793</v>
      </c>
      <c r="F213" s="15">
        <v>6270.5424727796617</v>
      </c>
      <c r="H213" s="16">
        <v>47938</v>
      </c>
      <c r="I213" s="15">
        <v>181757.78868343466</v>
      </c>
      <c r="J213" s="15">
        <v>1538.8470227494622</v>
      </c>
      <c r="K213" s="15">
        <v>897.90409250880293</v>
      </c>
      <c r="L213" s="15">
        <v>2436.7511152582651</v>
      </c>
      <c r="N213" s="16">
        <v>47938</v>
      </c>
      <c r="O213" s="15">
        <v>94471.942581827418</v>
      </c>
      <c r="P213" s="15">
        <v>435.75813485940211</v>
      </c>
      <c r="Q213" s="15">
        <v>602.55956931483513</v>
      </c>
      <c r="R213" s="15">
        <v>1038.3177041742372</v>
      </c>
      <c r="S213" s="15"/>
      <c r="T213" s="16">
        <v>47938</v>
      </c>
      <c r="U213" s="15">
        <v>1317165.7775490631</v>
      </c>
      <c r="V213" s="15">
        <v>5784.5530397362982</v>
      </c>
      <c r="W213" s="15">
        <v>8450.8683905292091</v>
      </c>
      <c r="X213" s="15">
        <v>14235.421430265507</v>
      </c>
      <c r="Y213" s="16"/>
      <c r="Z213" s="16">
        <v>47938</v>
      </c>
      <c r="AA213" s="15">
        <f t="shared" si="16"/>
        <v>9767030.9034538902</v>
      </c>
      <c r="AB213" s="15">
        <f>IPMT($AD$4/12,COUNT(Z$55:Z213),COUNT($Z$55:$Z$331),-$AA$54,$AA$5)</f>
        <v>36054.664992400591</v>
      </c>
      <c r="AC213" s="15">
        <f>PPMT($AD$4/12,COUNT(Z$55:Z213),COUNT($Z$55:$Z$331),-$AA$54,$AA$5)</f>
        <v>66059.549018989463</v>
      </c>
      <c r="AD213" s="15">
        <f t="shared" si="17"/>
        <v>102114.21401139005</v>
      </c>
      <c r="AE213" s="15"/>
      <c r="AF213" s="14">
        <f t="shared" si="18"/>
        <v>47938</v>
      </c>
      <c r="AG213" s="15">
        <f t="shared" si="19"/>
        <v>46445.426100406134</v>
      </c>
      <c r="AH213" s="15">
        <f t="shared" si="20"/>
        <v>79649.820633461582</v>
      </c>
      <c r="AI213" s="15">
        <f t="shared" si="21"/>
        <v>126095.24673386771</v>
      </c>
    </row>
    <row r="214" spans="2:35" x14ac:dyDescent="0.2">
      <c r="B214" s="14">
        <v>47968</v>
      </c>
      <c r="C214" s="15">
        <v>566873.35018321569</v>
      </c>
      <c r="D214" s="15">
        <v>2614.924437667336</v>
      </c>
      <c r="E214" s="15">
        <v>3655.6180351123262</v>
      </c>
      <c r="F214" s="15">
        <v>6270.5424727796617</v>
      </c>
      <c r="H214" s="16">
        <v>47968</v>
      </c>
      <c r="I214" s="15">
        <v>180852.31988260237</v>
      </c>
      <c r="J214" s="15">
        <v>1531.2823144259901</v>
      </c>
      <c r="K214" s="15">
        <v>905.46880083227495</v>
      </c>
      <c r="L214" s="15">
        <v>2436.7511152582651</v>
      </c>
      <c r="N214" s="16">
        <v>47968</v>
      </c>
      <c r="O214" s="15">
        <v>93866.621281153217</v>
      </c>
      <c r="P214" s="15">
        <v>432.99640350004256</v>
      </c>
      <c r="Q214" s="15">
        <v>605.32130067419484</v>
      </c>
      <c r="R214" s="15">
        <v>1038.3177041742374</v>
      </c>
      <c r="S214" s="15"/>
      <c r="T214" s="16">
        <v>47968</v>
      </c>
      <c r="U214" s="15">
        <v>1308714.9091585339</v>
      </c>
      <c r="V214" s="15">
        <v>5747.4396427212241</v>
      </c>
      <c r="W214" s="15">
        <v>8487.9817875442841</v>
      </c>
      <c r="X214" s="15">
        <v>14235.421430265509</v>
      </c>
      <c r="Y214" s="16"/>
      <c r="Z214" s="16">
        <v>47968</v>
      </c>
      <c r="AA214" s="15">
        <f t="shared" si="16"/>
        <v>9700729.1360884979</v>
      </c>
      <c r="AB214" s="15">
        <f>IPMT($AD$4/12,COUNT(Z$55:Z214),COUNT($Z$55:$Z$331),-$AA$54,$AA$5)</f>
        <v>35812.446645997632</v>
      </c>
      <c r="AC214" s="15">
        <f>PPMT($AD$4/12,COUNT(Z$55:Z214),COUNT($Z$55:$Z$331),-$AA$54,$AA$5)</f>
        <v>66301.767365392428</v>
      </c>
      <c r="AD214" s="15">
        <f t="shared" si="17"/>
        <v>102114.21401139005</v>
      </c>
      <c r="AE214" s="15"/>
      <c r="AF214" s="14">
        <f t="shared" si="18"/>
        <v>47968</v>
      </c>
      <c r="AG214" s="15">
        <f t="shared" si="19"/>
        <v>46139.089444312223</v>
      </c>
      <c r="AH214" s="15">
        <f t="shared" si="20"/>
        <v>79956.157289555515</v>
      </c>
      <c r="AI214" s="15">
        <f t="shared" si="21"/>
        <v>126095.24673386774</v>
      </c>
    </row>
    <row r="215" spans="2:35" x14ac:dyDescent="0.2">
      <c r="B215" s="14">
        <v>47999</v>
      </c>
      <c r="C215" s="15">
        <v>563200.97723210906</v>
      </c>
      <c r="D215" s="15">
        <v>2598.1695216730704</v>
      </c>
      <c r="E215" s="15">
        <v>3672.3729511065912</v>
      </c>
      <c r="F215" s="15">
        <v>6270.5424727796617</v>
      </c>
      <c r="H215" s="16">
        <v>47999</v>
      </c>
      <c r="I215" s="15">
        <v>179939.22264190504</v>
      </c>
      <c r="J215" s="15">
        <v>1523.6538745609241</v>
      </c>
      <c r="K215" s="15">
        <v>913.09724069734114</v>
      </c>
      <c r="L215" s="15">
        <v>2436.7511152582651</v>
      </c>
      <c r="N215" s="16">
        <v>47999</v>
      </c>
      <c r="O215" s="15">
        <v>93258.525591184269</v>
      </c>
      <c r="P215" s="15">
        <v>430.22201420528569</v>
      </c>
      <c r="Q215" s="15">
        <v>608.09568996895166</v>
      </c>
      <c r="R215" s="15">
        <v>1038.3177041742374</v>
      </c>
      <c r="S215" s="15"/>
      <c r="T215" s="16">
        <v>47999</v>
      </c>
      <c r="U215" s="15">
        <v>1300226.9273709897</v>
      </c>
      <c r="V215" s="15">
        <v>5710.1632560375929</v>
      </c>
      <c r="W215" s="15">
        <v>8525.2581742279144</v>
      </c>
      <c r="X215" s="15">
        <v>14235.421430265507</v>
      </c>
      <c r="Y215" s="16"/>
      <c r="Z215" s="16">
        <v>47999</v>
      </c>
      <c r="AA215" s="15">
        <f t="shared" si="16"/>
        <v>9634184.2622427661</v>
      </c>
      <c r="AB215" s="15">
        <f>IPMT($AD$4/12,COUNT(Z$55:Z215),COUNT($Z$55:$Z$331),-$AA$54,$AA$5)</f>
        <v>35569.340165657857</v>
      </c>
      <c r="AC215" s="15">
        <f>PPMT($AD$4/12,COUNT(Z$55:Z215),COUNT($Z$55:$Z$331),-$AA$54,$AA$5)</f>
        <v>66544.873845732203</v>
      </c>
      <c r="AD215" s="15">
        <f t="shared" si="17"/>
        <v>102114.21401139005</v>
      </c>
      <c r="AE215" s="15"/>
      <c r="AF215" s="14">
        <f t="shared" si="18"/>
        <v>47999</v>
      </c>
      <c r="AG215" s="15">
        <f t="shared" si="19"/>
        <v>45831.548832134729</v>
      </c>
      <c r="AH215" s="15">
        <f t="shared" si="20"/>
        <v>80263.697901733001</v>
      </c>
      <c r="AI215" s="15">
        <f t="shared" si="21"/>
        <v>126095.24673386774</v>
      </c>
    </row>
    <row r="216" spans="2:35" x14ac:dyDescent="0.2">
      <c r="B216" s="14">
        <v>48029</v>
      </c>
      <c r="C216" s="15">
        <v>559511.77257164323</v>
      </c>
      <c r="D216" s="15">
        <v>2581.3378123138314</v>
      </c>
      <c r="E216" s="15">
        <v>3689.2046604658299</v>
      </c>
      <c r="F216" s="15">
        <v>6270.5424727796617</v>
      </c>
      <c r="H216" s="16">
        <v>48029</v>
      </c>
      <c r="I216" s="15">
        <v>179018.4326928723</v>
      </c>
      <c r="J216" s="15">
        <v>1515.9611662255129</v>
      </c>
      <c r="K216" s="15">
        <v>920.78994903275247</v>
      </c>
      <c r="L216" s="15">
        <v>2436.7511152582656</v>
      </c>
      <c r="N216" s="16">
        <v>48029</v>
      </c>
      <c r="O216" s="15">
        <v>92647.64279596963</v>
      </c>
      <c r="P216" s="15">
        <v>427.43490895959462</v>
      </c>
      <c r="Q216" s="15">
        <v>610.88279521464267</v>
      </c>
      <c r="R216" s="15">
        <v>1038.3177041742374</v>
      </c>
      <c r="S216" s="15"/>
      <c r="T216" s="16">
        <v>48029</v>
      </c>
      <c r="U216" s="15">
        <v>1291701.6691967617</v>
      </c>
      <c r="V216" s="15">
        <v>5672.7231638891099</v>
      </c>
      <c r="W216" s="15">
        <v>8562.6982663764011</v>
      </c>
      <c r="X216" s="15">
        <v>14235.421430265511</v>
      </c>
      <c r="Y216" s="16"/>
      <c r="Z216" s="16">
        <v>48029</v>
      </c>
      <c r="AA216" s="15">
        <f t="shared" si="16"/>
        <v>9567395.3905262668</v>
      </c>
      <c r="AB216" s="15">
        <f>IPMT($AD$4/12,COUNT(Z$55:Z216),COUNT($Z$55:$Z$331),-$AA$54,$AA$5)</f>
        <v>35325.342294890179</v>
      </c>
      <c r="AC216" s="15">
        <f>PPMT($AD$4/12,COUNT(Z$55:Z216),COUNT($Z$55:$Z$331),-$AA$54,$AA$5)</f>
        <v>66788.871716499882</v>
      </c>
      <c r="AD216" s="15">
        <f t="shared" si="17"/>
        <v>102114.21401139005</v>
      </c>
      <c r="AE216" s="15"/>
      <c r="AF216" s="14">
        <f t="shared" si="18"/>
        <v>48029</v>
      </c>
      <c r="AG216" s="15">
        <f t="shared" si="19"/>
        <v>45522.799346278225</v>
      </c>
      <c r="AH216" s="15">
        <f t="shared" si="20"/>
        <v>80572.447387589506</v>
      </c>
      <c r="AI216" s="15">
        <f t="shared" si="21"/>
        <v>126095.24673386774</v>
      </c>
    </row>
    <row r="217" spans="2:35" x14ac:dyDescent="0.2">
      <c r="B217" s="14">
        <v>48060</v>
      </c>
      <c r="C217" s="15">
        <v>555805.65905648365</v>
      </c>
      <c r="D217" s="15">
        <v>2564.4289576200304</v>
      </c>
      <c r="E217" s="15">
        <v>3706.1135151596313</v>
      </c>
      <c r="F217" s="15">
        <v>6270.5424727796617</v>
      </c>
      <c r="H217" s="16">
        <v>48060</v>
      </c>
      <c r="I217" s="15">
        <v>178089.8852255815</v>
      </c>
      <c r="J217" s="15">
        <v>1508.20364796746</v>
      </c>
      <c r="K217" s="15">
        <v>928.54746729080534</v>
      </c>
      <c r="L217" s="15">
        <v>2436.7511152582656</v>
      </c>
      <c r="N217" s="16">
        <v>48060</v>
      </c>
      <c r="O217" s="15">
        <v>92033.960121276919</v>
      </c>
      <c r="P217" s="15">
        <v>424.63502948152757</v>
      </c>
      <c r="Q217" s="15">
        <v>613.68267469270972</v>
      </c>
      <c r="R217" s="15">
        <v>1038.3177041742374</v>
      </c>
      <c r="S217" s="15"/>
      <c r="T217" s="16">
        <v>48060</v>
      </c>
      <c r="U217" s="15">
        <v>1283138.9709303852</v>
      </c>
      <c r="V217" s="15">
        <v>5635.1186473359394</v>
      </c>
      <c r="W217" s="15">
        <v>8600.3027829295697</v>
      </c>
      <c r="X217" s="15">
        <v>14235.421430265509</v>
      </c>
      <c r="Y217" s="16"/>
      <c r="Z217" s="16">
        <v>48060</v>
      </c>
      <c r="AA217" s="15">
        <f t="shared" si="16"/>
        <v>9500361.6262801401</v>
      </c>
      <c r="AB217" s="15">
        <f>IPMT($AD$4/12,COUNT(Z$55:Z217),COUNT($Z$55:$Z$331),-$AA$54,$AA$5)</f>
        <v>35080.449765263002</v>
      </c>
      <c r="AC217" s="15">
        <f>PPMT($AD$4/12,COUNT(Z$55:Z217),COUNT($Z$55:$Z$331),-$AA$54,$AA$5)</f>
        <v>67033.764246127044</v>
      </c>
      <c r="AD217" s="15">
        <f t="shared" si="17"/>
        <v>102114.21401139005</v>
      </c>
      <c r="AE217" s="15"/>
      <c r="AF217" s="14">
        <f t="shared" si="18"/>
        <v>48060</v>
      </c>
      <c r="AG217" s="15">
        <f t="shared" si="19"/>
        <v>45212.836047667959</v>
      </c>
      <c r="AH217" s="15">
        <f t="shared" si="20"/>
        <v>80882.410686199757</v>
      </c>
      <c r="AI217" s="15">
        <f t="shared" si="21"/>
        <v>126095.24673386771</v>
      </c>
    </row>
    <row r="218" spans="2:35" x14ac:dyDescent="0.2">
      <c r="B218" s="14">
        <v>48091</v>
      </c>
      <c r="C218" s="15">
        <v>552082.55918771285</v>
      </c>
      <c r="D218" s="15">
        <v>2547.442604008882</v>
      </c>
      <c r="E218" s="15">
        <v>3723.0998687707797</v>
      </c>
      <c r="F218" s="15">
        <v>6270.5424727796617</v>
      </c>
      <c r="H218" s="16">
        <v>48091</v>
      </c>
      <c r="I218" s="15">
        <v>177153.51488409605</v>
      </c>
      <c r="J218" s="15">
        <v>1500.3807737728143</v>
      </c>
      <c r="K218" s="15">
        <v>936.37034148545069</v>
      </c>
      <c r="L218" s="15">
        <v>2436.7511152582651</v>
      </c>
      <c r="N218" s="16">
        <v>48091</v>
      </c>
      <c r="O218" s="15">
        <v>91417.4647343252</v>
      </c>
      <c r="P218" s="15">
        <v>421.8223172225193</v>
      </c>
      <c r="Q218" s="15">
        <v>616.49538695171805</v>
      </c>
      <c r="R218" s="15">
        <v>1038.3177041742374</v>
      </c>
      <c r="S218" s="15"/>
      <c r="T218" s="16">
        <v>48091</v>
      </c>
      <c r="U218" s="15">
        <v>1274538.6681474557</v>
      </c>
      <c r="V218" s="15">
        <v>5597.3489842809067</v>
      </c>
      <c r="W218" s="15">
        <v>8638.0724459846006</v>
      </c>
      <c r="X218" s="15">
        <v>14235.421430265507</v>
      </c>
      <c r="Y218" s="16"/>
      <c r="Z218" s="16">
        <v>48091</v>
      </c>
      <c r="AA218" s="15">
        <f t="shared" si="16"/>
        <v>9433082.0715651102</v>
      </c>
      <c r="AB218" s="15">
        <f>IPMT($AD$4/12,COUNT(Z$55:Z218),COUNT($Z$55:$Z$331),-$AA$54,$AA$5)</f>
        <v>34834.659296360544</v>
      </c>
      <c r="AC218" s="15">
        <f>PPMT($AD$4/12,COUNT(Z$55:Z218),COUNT($Z$55:$Z$331),-$AA$54,$AA$5)</f>
        <v>67279.554715029517</v>
      </c>
      <c r="AD218" s="15">
        <f t="shared" si="17"/>
        <v>102114.21401139005</v>
      </c>
      <c r="AE218" s="15"/>
      <c r="AF218" s="14">
        <f t="shared" si="18"/>
        <v>48091</v>
      </c>
      <c r="AG218" s="15">
        <f t="shared" si="19"/>
        <v>44901.653975645662</v>
      </c>
      <c r="AH218" s="15">
        <f t="shared" si="20"/>
        <v>81193.592758222061</v>
      </c>
      <c r="AI218" s="15">
        <f t="shared" si="21"/>
        <v>126095.24673386772</v>
      </c>
    </row>
    <row r="219" spans="2:35" x14ac:dyDescent="0.2">
      <c r="B219" s="14">
        <v>48121</v>
      </c>
      <c r="C219" s="15">
        <v>548342.39511121018</v>
      </c>
      <c r="D219" s="15">
        <v>2530.3783962770162</v>
      </c>
      <c r="E219" s="15">
        <v>3740.1640765026455</v>
      </c>
      <c r="F219" s="15">
        <v>6270.5424727796617</v>
      </c>
      <c r="H219" s="16">
        <v>48121</v>
      </c>
      <c r="I219" s="15">
        <v>176209.25576186532</v>
      </c>
      <c r="J219" s="15">
        <v>1492.4919930275391</v>
      </c>
      <c r="K219" s="15">
        <v>944.25912223072589</v>
      </c>
      <c r="L219" s="15">
        <v>2436.7511152582651</v>
      </c>
      <c r="N219" s="16">
        <v>48121</v>
      </c>
      <c r="O219" s="15">
        <v>90798.143743516615</v>
      </c>
      <c r="P219" s="15">
        <v>418.99671336565729</v>
      </c>
      <c r="Q219" s="15">
        <v>619.32099080858006</v>
      </c>
      <c r="R219" s="15">
        <v>1038.3177041742374</v>
      </c>
      <c r="S219" s="15"/>
      <c r="T219" s="16">
        <v>48121</v>
      </c>
      <c r="U219" s="15">
        <v>1265900.595701471</v>
      </c>
      <c r="V219" s="15">
        <v>5559.4134494556256</v>
      </c>
      <c r="W219" s="15">
        <v>8676.0079808098853</v>
      </c>
      <c r="X219" s="15">
        <v>14235.421430265511</v>
      </c>
      <c r="Y219" s="16"/>
      <c r="Z219" s="16">
        <v>48121</v>
      </c>
      <c r="AA219" s="15">
        <f t="shared" si="16"/>
        <v>9365555.8251494598</v>
      </c>
      <c r="AB219" s="15">
        <f>IPMT($AD$4/12,COUNT(Z$55:Z219),COUNT($Z$55:$Z$331),-$AA$54,$AA$5)</f>
        <v>34587.967595738774</v>
      </c>
      <c r="AC219" s="15">
        <f>PPMT($AD$4/12,COUNT(Z$55:Z219),COUNT($Z$55:$Z$331),-$AA$54,$AA$5)</f>
        <v>67526.246415651287</v>
      </c>
      <c r="AD219" s="15">
        <f t="shared" si="17"/>
        <v>102114.21401139005</v>
      </c>
      <c r="AE219" s="15"/>
      <c r="AF219" s="14">
        <f t="shared" si="18"/>
        <v>48121</v>
      </c>
      <c r="AG219" s="15">
        <f t="shared" si="19"/>
        <v>44589.248147864608</v>
      </c>
      <c r="AH219" s="15">
        <f t="shared" si="20"/>
        <v>81505.998586003116</v>
      </c>
      <c r="AI219" s="15">
        <f t="shared" si="21"/>
        <v>126095.24673386772</v>
      </c>
    </row>
    <row r="220" spans="2:35" x14ac:dyDescent="0.2">
      <c r="B220" s="14">
        <v>48152</v>
      </c>
      <c r="C220" s="15">
        <v>544585.08861602354</v>
      </c>
      <c r="D220" s="15">
        <v>2513.2359775930454</v>
      </c>
      <c r="E220" s="15">
        <v>3757.3064951866168</v>
      </c>
      <c r="F220" s="15">
        <v>6270.5424727796617</v>
      </c>
      <c r="H220" s="16">
        <v>48152</v>
      </c>
      <c r="I220" s="15">
        <v>175257.04139708582</v>
      </c>
      <c r="J220" s="15">
        <v>1484.5367504787553</v>
      </c>
      <c r="K220" s="15">
        <v>952.21436477950988</v>
      </c>
      <c r="L220" s="15">
        <v>2436.7511152582651</v>
      </c>
      <c r="N220" s="16">
        <v>48152</v>
      </c>
      <c r="O220" s="15">
        <v>90175.984198166829</v>
      </c>
      <c r="P220" s="15">
        <v>416.15815882445128</v>
      </c>
      <c r="Q220" s="15">
        <v>622.15954534978607</v>
      </c>
      <c r="R220" s="15">
        <v>1038.3177041742374</v>
      </c>
      <c r="S220" s="15"/>
      <c r="T220" s="16">
        <v>48152</v>
      </c>
      <c r="U220" s="15">
        <v>1257224.5877206612</v>
      </c>
      <c r="V220" s="15">
        <v>5521.3113144065683</v>
      </c>
      <c r="W220" s="15">
        <v>8714.1101158589408</v>
      </c>
      <c r="X220" s="15">
        <v>14235.421430265509</v>
      </c>
      <c r="Y220" s="16"/>
      <c r="Z220" s="16">
        <v>48152</v>
      </c>
      <c r="AA220" s="15">
        <f t="shared" si="16"/>
        <v>9297781.9824969508</v>
      </c>
      <c r="AB220" s="15">
        <f>IPMT($AD$4/12,COUNT(Z$55:Z220),COUNT($Z$55:$Z$331),-$AA$54,$AA$5)</f>
        <v>34340.371358881384</v>
      </c>
      <c r="AC220" s="15">
        <f>PPMT($AD$4/12,COUNT(Z$55:Z220),COUNT($Z$55:$Z$331),-$AA$54,$AA$5)</f>
        <v>67773.842652508683</v>
      </c>
      <c r="AD220" s="15">
        <f t="shared" si="17"/>
        <v>102114.21401139007</v>
      </c>
      <c r="AE220" s="15"/>
      <c r="AF220" s="14">
        <f t="shared" si="18"/>
        <v>48152</v>
      </c>
      <c r="AG220" s="15">
        <f t="shared" si="19"/>
        <v>44275.613560184203</v>
      </c>
      <c r="AH220" s="15">
        <f t="shared" si="20"/>
        <v>81819.633173683542</v>
      </c>
      <c r="AI220" s="15">
        <f t="shared" si="21"/>
        <v>126095.24673386774</v>
      </c>
    </row>
    <row r="221" spans="2:35" x14ac:dyDescent="0.2">
      <c r="B221" s="14">
        <v>48182</v>
      </c>
      <c r="C221" s="15">
        <v>540810.56113273394</v>
      </c>
      <c r="D221" s="15">
        <v>2496.0149894901069</v>
      </c>
      <c r="E221" s="15">
        <v>3774.5274832895548</v>
      </c>
      <c r="F221" s="15">
        <v>6270.5424727796617</v>
      </c>
      <c r="H221" s="16">
        <v>48182</v>
      </c>
      <c r="I221" s="15">
        <v>174296.80476802323</v>
      </c>
      <c r="J221" s="15">
        <v>1476.5144861956612</v>
      </c>
      <c r="K221" s="15">
        <v>960.2366290626037</v>
      </c>
      <c r="L221" s="15">
        <v>2436.7511152582647</v>
      </c>
      <c r="N221" s="16">
        <v>48182</v>
      </c>
      <c r="O221" s="15">
        <v>89550.973088234183</v>
      </c>
      <c r="P221" s="15">
        <v>413.30659424159808</v>
      </c>
      <c r="Q221" s="15">
        <v>625.01110993263922</v>
      </c>
      <c r="R221" s="15">
        <v>1038.3177041742374</v>
      </c>
      <c r="S221" s="15"/>
      <c r="T221" s="16">
        <v>48182</v>
      </c>
      <c r="U221" s="15">
        <v>1248510.4776048022</v>
      </c>
      <c r="V221" s="15">
        <v>5483.0418474810867</v>
      </c>
      <c r="W221" s="15">
        <v>8752.3795827844224</v>
      </c>
      <c r="X221" s="15">
        <v>14235.421430265509</v>
      </c>
      <c r="Y221" s="16"/>
      <c r="Z221" s="16">
        <v>48182</v>
      </c>
      <c r="AA221" s="15">
        <f t="shared" si="16"/>
        <v>9229759.6357547157</v>
      </c>
      <c r="AB221" s="15">
        <f>IPMT($AD$4/12,COUNT(Z$55:Z221),COUNT($Z$55:$Z$331),-$AA$54,$AA$5)</f>
        <v>34091.867269155511</v>
      </c>
      <c r="AC221" s="15">
        <f>PPMT($AD$4/12,COUNT(Z$55:Z221),COUNT($Z$55:$Z$331),-$AA$54,$AA$5)</f>
        <v>68022.346742234542</v>
      </c>
      <c r="AD221" s="15">
        <f t="shared" si="17"/>
        <v>102114.21401139005</v>
      </c>
      <c r="AE221" s="15"/>
      <c r="AF221" s="14">
        <f t="shared" si="18"/>
        <v>48182</v>
      </c>
      <c r="AG221" s="15">
        <f t="shared" si="19"/>
        <v>43960.74518656396</v>
      </c>
      <c r="AH221" s="15">
        <f t="shared" si="20"/>
        <v>82134.501547303764</v>
      </c>
      <c r="AI221" s="15">
        <f t="shared" si="21"/>
        <v>126095.24673386772</v>
      </c>
    </row>
    <row r="222" spans="2:35" x14ac:dyDescent="0.2">
      <c r="B222" s="14">
        <v>48213</v>
      </c>
      <c r="C222" s="15">
        <v>537018.73373181268</v>
      </c>
      <c r="D222" s="15">
        <v>2478.715071858363</v>
      </c>
      <c r="E222" s="15">
        <v>3791.8274009212987</v>
      </c>
      <c r="F222" s="15">
        <v>6270.5424727796617</v>
      </c>
      <c r="H222" s="16">
        <v>48213</v>
      </c>
      <c r="I222" s="15">
        <v>173328.4782882951</v>
      </c>
      <c r="J222" s="15">
        <v>1468.4246355301225</v>
      </c>
      <c r="K222" s="15">
        <v>968.32647972814277</v>
      </c>
      <c r="L222" s="15">
        <v>2436.7511152582651</v>
      </c>
      <c r="N222" s="16">
        <v>48213</v>
      </c>
      <c r="O222" s="15">
        <v>88923.097344047681</v>
      </c>
      <c r="P222" s="15">
        <v>410.44195998774012</v>
      </c>
      <c r="Q222" s="15">
        <v>627.87574418649717</v>
      </c>
      <c r="R222" s="15">
        <v>1038.3177041742374</v>
      </c>
      <c r="S222" s="15"/>
      <c r="T222" s="16">
        <v>48213</v>
      </c>
      <c r="U222" s="15">
        <v>1239758.0980220179</v>
      </c>
      <c r="V222" s="15">
        <v>5444.6043138133591</v>
      </c>
      <c r="W222" s="15">
        <v>8790.81711645215</v>
      </c>
      <c r="X222" s="15">
        <v>14235.421430265509</v>
      </c>
      <c r="Y222" s="16"/>
      <c r="Z222" s="16">
        <v>48213</v>
      </c>
      <c r="AA222" s="15">
        <f t="shared" si="16"/>
        <v>9161487.8737410922</v>
      </c>
      <c r="AB222" s="15">
        <f>IPMT($AD$4/12,COUNT(Z$55:Z222),COUNT($Z$55:$Z$331),-$AA$54,$AA$5)</f>
        <v>33842.451997767319</v>
      </c>
      <c r="AC222" s="15">
        <f>PPMT($AD$4/12,COUNT(Z$55:Z222),COUNT($Z$55:$Z$331),-$AA$54,$AA$5)</f>
        <v>68271.762013622749</v>
      </c>
      <c r="AD222" s="15">
        <f t="shared" si="17"/>
        <v>102114.21401139007</v>
      </c>
      <c r="AE222" s="15"/>
      <c r="AF222" s="14">
        <f t="shared" si="18"/>
        <v>48213</v>
      </c>
      <c r="AG222" s="15">
        <f t="shared" si="19"/>
        <v>43644.637978956904</v>
      </c>
      <c r="AH222" s="15">
        <f t="shared" si="20"/>
        <v>82450.608754910834</v>
      </c>
      <c r="AI222" s="15">
        <f t="shared" si="21"/>
        <v>126095.24673386774</v>
      </c>
    </row>
    <row r="223" spans="2:35" x14ac:dyDescent="0.2">
      <c r="B223" s="14">
        <v>48244</v>
      </c>
      <c r="C223" s="15">
        <v>533209.52712197055</v>
      </c>
      <c r="D223" s="15">
        <v>2461.3358629374738</v>
      </c>
      <c r="E223" s="15">
        <v>3809.2066098421883</v>
      </c>
      <c r="F223" s="15">
        <v>6270.5424727796617</v>
      </c>
      <c r="H223" s="16">
        <v>48244</v>
      </c>
      <c r="I223" s="15">
        <v>172351.99380211375</v>
      </c>
      <c r="J223" s="15">
        <v>1460.2666290769262</v>
      </c>
      <c r="K223" s="15">
        <v>976.48448618133875</v>
      </c>
      <c r="L223" s="15">
        <v>2436.7511152582647</v>
      </c>
      <c r="N223" s="16">
        <v>48244</v>
      </c>
      <c r="O223" s="15">
        <v>88292.343836033659</v>
      </c>
      <c r="P223" s="15">
        <v>407.56419616021873</v>
      </c>
      <c r="Q223" s="15">
        <v>630.75350801401862</v>
      </c>
      <c r="R223" s="15">
        <v>1038.3177041742374</v>
      </c>
      <c r="S223" s="15"/>
      <c r="T223" s="16">
        <v>48244</v>
      </c>
      <c r="U223" s="15">
        <v>1230967.2809055657</v>
      </c>
      <c r="V223" s="15">
        <v>5405.9979753102743</v>
      </c>
      <c r="W223" s="15">
        <v>8829.4234549552366</v>
      </c>
      <c r="X223" s="15">
        <v>14235.421430265511</v>
      </c>
      <c r="Y223" s="16"/>
      <c r="Z223" s="16">
        <v>48244</v>
      </c>
      <c r="AA223" s="15">
        <f t="shared" si="16"/>
        <v>9092965.7819334194</v>
      </c>
      <c r="AB223" s="15">
        <f>IPMT($AD$4/12,COUNT(Z$55:Z223),COUNT($Z$55:$Z$331),-$AA$54,$AA$5)</f>
        <v>33592.122203717372</v>
      </c>
      <c r="AC223" s="15">
        <f>PPMT($AD$4/12,COUNT(Z$55:Z223),COUNT($Z$55:$Z$331),-$AA$54,$AA$5)</f>
        <v>68522.091807672696</v>
      </c>
      <c r="AD223" s="15">
        <f t="shared" si="17"/>
        <v>102114.21401139007</v>
      </c>
      <c r="AE223" s="15"/>
      <c r="AF223" s="14">
        <f t="shared" si="18"/>
        <v>48244</v>
      </c>
      <c r="AG223" s="15">
        <f t="shared" si="19"/>
        <v>43327.286867202267</v>
      </c>
      <c r="AH223" s="15">
        <f t="shared" si="20"/>
        <v>82767.959866665478</v>
      </c>
      <c r="AI223" s="15">
        <f t="shared" si="21"/>
        <v>126095.24673386774</v>
      </c>
    </row>
    <row r="224" spans="2:35" x14ac:dyDescent="0.2">
      <c r="B224" s="14">
        <v>48273</v>
      </c>
      <c r="C224" s="15">
        <v>529382.86164849997</v>
      </c>
      <c r="D224" s="15">
        <v>2443.87699930903</v>
      </c>
      <c r="E224" s="15">
        <v>3826.6654734706308</v>
      </c>
      <c r="F224" s="15">
        <v>6270.5424727796608</v>
      </c>
      <c r="H224" s="16">
        <v>48273</v>
      </c>
      <c r="I224" s="15">
        <v>171367.2825794892</v>
      </c>
      <c r="J224" s="15">
        <v>1452.039892633708</v>
      </c>
      <c r="K224" s="15">
        <v>984.71122262455719</v>
      </c>
      <c r="L224" s="15">
        <v>2436.7511152582651</v>
      </c>
      <c r="N224" s="16">
        <v>48273</v>
      </c>
      <c r="O224" s="15">
        <v>87658.699374441247</v>
      </c>
      <c r="P224" s="15">
        <v>404.67324258182111</v>
      </c>
      <c r="Q224" s="15">
        <v>633.64446159241606</v>
      </c>
      <c r="R224" s="15">
        <v>1038.3177041742372</v>
      </c>
      <c r="S224" s="15"/>
      <c r="T224" s="16">
        <v>48273</v>
      </c>
      <c r="U224" s="15">
        <v>1222137.8574506105</v>
      </c>
      <c r="V224" s="15">
        <v>5367.2220906372613</v>
      </c>
      <c r="W224" s="15">
        <v>8868.1993396282469</v>
      </c>
      <c r="X224" s="15">
        <v>14235.421430265509</v>
      </c>
      <c r="Y224" s="16"/>
      <c r="Z224" s="16">
        <v>48273</v>
      </c>
      <c r="AA224" s="15">
        <f t="shared" si="16"/>
        <v>9024192.4424557853</v>
      </c>
      <c r="AB224" s="15">
        <f>IPMT($AD$4/12,COUNT(Z$55:Z224),COUNT($Z$55:$Z$331),-$AA$54,$AA$5)</f>
        <v>33340.874533755901</v>
      </c>
      <c r="AC224" s="15">
        <f>PPMT($AD$4/12,COUNT(Z$55:Z224),COUNT($Z$55:$Z$331),-$AA$54,$AA$5)</f>
        <v>68773.339477634159</v>
      </c>
      <c r="AD224" s="15">
        <f t="shared" si="17"/>
        <v>102114.21401139005</v>
      </c>
      <c r="AE224" s="15"/>
      <c r="AF224" s="14">
        <f t="shared" si="18"/>
        <v>48273</v>
      </c>
      <c r="AG224" s="15">
        <f t="shared" si="19"/>
        <v>43008.68675891772</v>
      </c>
      <c r="AH224" s="15">
        <f t="shared" si="20"/>
        <v>83086.559974950011</v>
      </c>
      <c r="AI224" s="15">
        <f t="shared" si="21"/>
        <v>126095.24673386774</v>
      </c>
    </row>
    <row r="225" spans="2:35" x14ac:dyDescent="0.2">
      <c r="B225" s="14">
        <v>48304</v>
      </c>
      <c r="C225" s="15">
        <v>525538.65729160921</v>
      </c>
      <c r="D225" s="15">
        <v>2426.3381158889565</v>
      </c>
      <c r="E225" s="15">
        <v>3844.2043568907052</v>
      </c>
      <c r="F225" s="15">
        <v>6270.5424727796617</v>
      </c>
      <c r="H225" s="16">
        <v>48304</v>
      </c>
      <c r="I225" s="15">
        <v>170374.27531139145</v>
      </c>
      <c r="J225" s="15">
        <v>1443.7438471605317</v>
      </c>
      <c r="K225" s="15">
        <v>993.0072680977338</v>
      </c>
      <c r="L225" s="15">
        <v>2436.7511152582656</v>
      </c>
      <c r="N225" s="16">
        <v>48304</v>
      </c>
      <c r="O225" s="15">
        <v>87022.150709066525</v>
      </c>
      <c r="P225" s="15">
        <v>401.76903879952249</v>
      </c>
      <c r="Q225" s="15">
        <v>636.5486653747148</v>
      </c>
      <c r="R225" s="15">
        <v>1038.3177041742374</v>
      </c>
      <c r="S225" s="15"/>
      <c r="T225" s="16">
        <v>48304</v>
      </c>
      <c r="U225" s="15">
        <v>1213269.6581109823</v>
      </c>
      <c r="V225" s="15">
        <v>5328.2759152040608</v>
      </c>
      <c r="W225" s="15">
        <v>8907.1455150614474</v>
      </c>
      <c r="X225" s="15">
        <v>14235.421430265509</v>
      </c>
      <c r="Y225" s="16"/>
      <c r="Z225" s="16">
        <v>48304</v>
      </c>
      <c r="AA225" s="15">
        <f t="shared" si="16"/>
        <v>8955166.9340667333</v>
      </c>
      <c r="AB225" s="15">
        <f>IPMT($AD$4/12,COUNT(Z$55:Z225),COUNT($Z$55:$Z$331),-$AA$54,$AA$5)</f>
        <v>33088.705622337911</v>
      </c>
      <c r="AC225" s="15">
        <f>PPMT($AD$4/12,COUNT(Z$55:Z225),COUNT($Z$55:$Z$331),-$AA$54,$AA$5)</f>
        <v>69025.508389052149</v>
      </c>
      <c r="AD225" s="15">
        <f t="shared" si="17"/>
        <v>102114.21401139005</v>
      </c>
      <c r="AE225" s="15"/>
      <c r="AF225" s="14">
        <f t="shared" si="18"/>
        <v>48304</v>
      </c>
      <c r="AG225" s="15">
        <f t="shared" si="19"/>
        <v>42688.832539390984</v>
      </c>
      <c r="AH225" s="15">
        <f t="shared" si="20"/>
        <v>83406.414194476747</v>
      </c>
      <c r="AI225" s="15">
        <f t="shared" si="21"/>
        <v>126095.24673386774</v>
      </c>
    </row>
    <row r="226" spans="2:35" x14ac:dyDescent="0.2">
      <c r="B226" s="14">
        <v>48334</v>
      </c>
      <c r="C226" s="15">
        <v>521676.8336647494</v>
      </c>
      <c r="D226" s="15">
        <v>2408.7188459198742</v>
      </c>
      <c r="E226" s="15">
        <v>3861.8236268597871</v>
      </c>
      <c r="F226" s="15">
        <v>6270.5424727796617</v>
      </c>
      <c r="H226" s="16">
        <v>48334</v>
      </c>
      <c r="I226" s="15">
        <v>169372.90210487234</v>
      </c>
      <c r="J226" s="15">
        <v>1435.3779087391365</v>
      </c>
      <c r="K226" s="15">
        <v>1001.3732065191286</v>
      </c>
      <c r="L226" s="15">
        <v>2436.7511152582651</v>
      </c>
      <c r="N226" s="16">
        <v>48334</v>
      </c>
      <c r="O226" s="15">
        <v>86382.684528975515</v>
      </c>
      <c r="P226" s="15">
        <v>398.8515240832217</v>
      </c>
      <c r="Q226" s="15">
        <v>639.46618009101553</v>
      </c>
      <c r="R226" s="15">
        <v>1038.3177041742372</v>
      </c>
      <c r="S226" s="15"/>
      <c r="T226" s="16">
        <v>48334</v>
      </c>
      <c r="U226" s="15">
        <v>1204362.5125959208</v>
      </c>
      <c r="V226" s="15">
        <v>5289.1587011504162</v>
      </c>
      <c r="W226" s="15">
        <v>8946.2627291150948</v>
      </c>
      <c r="X226" s="15">
        <v>14235.421430265511</v>
      </c>
      <c r="Y226" s="16"/>
      <c r="Z226" s="16">
        <v>48334</v>
      </c>
      <c r="AA226" s="15">
        <f t="shared" si="16"/>
        <v>8885888.3321469221</v>
      </c>
      <c r="AB226" s="15">
        <f>IPMT($AD$4/12,COUNT(Z$55:Z226),COUNT($Z$55:$Z$331),-$AA$54,$AA$5)</f>
        <v>32835.612091578056</v>
      </c>
      <c r="AC226" s="15">
        <f>PPMT($AD$4/12,COUNT(Z$55:Z226),COUNT($Z$55:$Z$331),-$AA$54,$AA$5)</f>
        <v>69278.601919812005</v>
      </c>
      <c r="AD226" s="15">
        <f t="shared" si="17"/>
        <v>102114.21401139005</v>
      </c>
      <c r="AE226" s="15"/>
      <c r="AF226" s="14">
        <f t="shared" si="18"/>
        <v>48334</v>
      </c>
      <c r="AG226" s="15">
        <f t="shared" si="19"/>
        <v>42367.719071470703</v>
      </c>
      <c r="AH226" s="15">
        <f t="shared" si="20"/>
        <v>83727.527662397028</v>
      </c>
      <c r="AI226" s="15">
        <f t="shared" si="21"/>
        <v>126095.24673386774</v>
      </c>
    </row>
    <row r="227" spans="2:35" x14ac:dyDescent="0.2">
      <c r="B227" s="14">
        <v>48365</v>
      </c>
      <c r="C227" s="15">
        <v>517797.31001293316</v>
      </c>
      <c r="D227" s="15">
        <v>2391.0188209634339</v>
      </c>
      <c r="E227" s="15">
        <v>3879.5236518162278</v>
      </c>
      <c r="F227" s="15">
        <v>6270.5424727796617</v>
      </c>
      <c r="H227" s="16">
        <v>48365</v>
      </c>
      <c r="I227" s="15">
        <v>168363.0924781459</v>
      </c>
      <c r="J227" s="15">
        <v>1426.9414885318381</v>
      </c>
      <c r="K227" s="15">
        <v>1009.8096267264269</v>
      </c>
      <c r="L227" s="15">
        <v>2436.7511152582651</v>
      </c>
      <c r="N227" s="16">
        <v>48365</v>
      </c>
      <c r="O227" s="15">
        <v>85740.287462225751</v>
      </c>
      <c r="P227" s="15">
        <v>395.92063742447129</v>
      </c>
      <c r="Q227" s="15">
        <v>642.39706674976594</v>
      </c>
      <c r="R227" s="15">
        <v>1038.3177041742372</v>
      </c>
      <c r="S227" s="15"/>
      <c r="T227" s="16">
        <v>48365</v>
      </c>
      <c r="U227" s="15">
        <v>1195416.2498668057</v>
      </c>
      <c r="V227" s="15">
        <v>5249.8696973317192</v>
      </c>
      <c r="W227" s="15">
        <v>8985.551732933789</v>
      </c>
      <c r="X227" s="15">
        <v>14235.421430265509</v>
      </c>
      <c r="Y227" s="16"/>
      <c r="Z227" s="16">
        <v>48365</v>
      </c>
      <c r="AA227" s="15">
        <f t="shared" si="16"/>
        <v>8816355.7086867373</v>
      </c>
      <c r="AB227" s="15">
        <f>IPMT($AD$4/12,COUNT(Z$55:Z227),COUNT($Z$55:$Z$331),-$AA$54,$AA$5)</f>
        <v>32581.590551205409</v>
      </c>
      <c r="AC227" s="15">
        <f>PPMT($AD$4/12,COUNT(Z$55:Z227),COUNT($Z$55:$Z$331),-$AA$54,$AA$5)</f>
        <v>69532.623460184666</v>
      </c>
      <c r="AD227" s="15">
        <f t="shared" si="17"/>
        <v>102114.21401139008</v>
      </c>
      <c r="AE227" s="15"/>
      <c r="AF227" s="14">
        <f t="shared" si="18"/>
        <v>48365</v>
      </c>
      <c r="AG227" s="15">
        <f t="shared" si="19"/>
        <v>42045.341195456873</v>
      </c>
      <c r="AH227" s="15">
        <f t="shared" si="20"/>
        <v>84049.90553841088</v>
      </c>
      <c r="AI227" s="15">
        <f t="shared" si="21"/>
        <v>126095.24673386775</v>
      </c>
    </row>
    <row r="228" spans="2:35" x14ac:dyDescent="0.2">
      <c r="B228" s="14">
        <v>48395</v>
      </c>
      <c r="C228" s="15">
        <v>513900.00521104608</v>
      </c>
      <c r="D228" s="15">
        <v>2373.2376708926095</v>
      </c>
      <c r="E228" s="15">
        <v>3897.3048018870527</v>
      </c>
      <c r="F228" s="15">
        <v>6270.5424727796617</v>
      </c>
      <c r="H228" s="16">
        <v>48395</v>
      </c>
      <c r="I228" s="15">
        <v>167344.77535562773</v>
      </c>
      <c r="J228" s="15">
        <v>1418.4339927400817</v>
      </c>
      <c r="K228" s="15">
        <v>1018.3171225181835</v>
      </c>
      <c r="L228" s="15">
        <v>2436.7511152582651</v>
      </c>
      <c r="N228" s="16">
        <v>48395</v>
      </c>
      <c r="O228" s="15">
        <v>85094.946075586719</v>
      </c>
      <c r="P228" s="15">
        <v>392.97631753520159</v>
      </c>
      <c r="Q228" s="15">
        <v>645.34138663903582</v>
      </c>
      <c r="R228" s="15">
        <v>1038.3177041742374</v>
      </c>
      <c r="S228" s="15"/>
      <c r="T228" s="16">
        <v>48395</v>
      </c>
      <c r="U228" s="15">
        <v>1186430.6981338719</v>
      </c>
      <c r="V228" s="15">
        <v>5210.408149304586</v>
      </c>
      <c r="W228" s="15">
        <v>9025.0132809609258</v>
      </c>
      <c r="X228" s="15">
        <v>14235.421430265513</v>
      </c>
      <c r="Y228" s="16"/>
      <c r="Z228" s="16">
        <v>48395</v>
      </c>
      <c r="AA228" s="15">
        <f t="shared" si="16"/>
        <v>8746568.1322738659</v>
      </c>
      <c r="AB228" s="15">
        <f>IPMT($AD$4/12,COUNT(Z$55:Z228),COUNT($Z$55:$Z$331),-$AA$54,$AA$5)</f>
        <v>32326.637598518071</v>
      </c>
      <c r="AC228" s="15">
        <f>PPMT($AD$4/12,COUNT(Z$55:Z228),COUNT($Z$55:$Z$331),-$AA$54,$AA$5)</f>
        <v>69787.576412872004</v>
      </c>
      <c r="AD228" s="15">
        <f t="shared" si="17"/>
        <v>102114.21401139008</v>
      </c>
      <c r="AE228" s="15"/>
      <c r="AF228" s="14">
        <f t="shared" si="18"/>
        <v>48395</v>
      </c>
      <c r="AG228" s="15">
        <f t="shared" si="19"/>
        <v>41721.693728990547</v>
      </c>
      <c r="AH228" s="15">
        <f t="shared" si="20"/>
        <v>84373.553004877205</v>
      </c>
      <c r="AI228" s="15">
        <f t="shared" si="21"/>
        <v>126095.24673386775</v>
      </c>
    </row>
    <row r="229" spans="2:35" x14ac:dyDescent="0.2">
      <c r="B229" s="14">
        <v>48426</v>
      </c>
      <c r="C229" s="15">
        <v>509984.83776215039</v>
      </c>
      <c r="D229" s="15">
        <v>2355.3750238839602</v>
      </c>
      <c r="E229" s="15">
        <v>3915.1674488957015</v>
      </c>
      <c r="F229" s="15">
        <v>6270.5424727796617</v>
      </c>
      <c r="H229" s="16">
        <v>48426</v>
      </c>
      <c r="I229" s="15">
        <v>166317.8790629321</v>
      </c>
      <c r="J229" s="15">
        <v>1409.8548225626475</v>
      </c>
      <c r="K229" s="15">
        <v>1026.8962926956176</v>
      </c>
      <c r="L229" s="15">
        <v>2436.7511152582651</v>
      </c>
      <c r="N229" s="16">
        <v>48426</v>
      </c>
      <c r="O229" s="15">
        <v>84446.64687425892</v>
      </c>
      <c r="P229" s="15">
        <v>390.01850284643928</v>
      </c>
      <c r="Q229" s="15">
        <v>648.29920132779796</v>
      </c>
      <c r="R229" s="15">
        <v>1038.3177041742372</v>
      </c>
      <c r="S229" s="15"/>
      <c r="T229" s="16">
        <v>48426</v>
      </c>
      <c r="U229" s="15">
        <v>1177405.6848529109</v>
      </c>
      <c r="V229" s="15">
        <v>5170.7732993123645</v>
      </c>
      <c r="W229" s="15">
        <v>9064.6481309531446</v>
      </c>
      <c r="X229" s="15">
        <v>14235.421430265509</v>
      </c>
      <c r="Y229" s="16"/>
      <c r="Z229" s="16">
        <v>48426</v>
      </c>
      <c r="AA229" s="15">
        <f t="shared" si="16"/>
        <v>8676524.6680808142</v>
      </c>
      <c r="AB229" s="15">
        <f>IPMT($AD$4/12,COUNT(Z$55:Z229),COUNT($Z$55:$Z$331),-$AA$54,$AA$5)</f>
        <v>32070.749818337528</v>
      </c>
      <c r="AC229" s="15">
        <f>PPMT($AD$4/12,COUNT(Z$55:Z229),COUNT($Z$55:$Z$331),-$AA$54,$AA$5)</f>
        <v>70043.464193052525</v>
      </c>
      <c r="AD229" s="15">
        <f t="shared" si="17"/>
        <v>102114.21401139005</v>
      </c>
      <c r="AE229" s="15"/>
      <c r="AF229" s="14">
        <f t="shared" si="18"/>
        <v>48426</v>
      </c>
      <c r="AG229" s="15">
        <f t="shared" si="19"/>
        <v>41396.771466942941</v>
      </c>
      <c r="AH229" s="15">
        <f t="shared" si="20"/>
        <v>84698.475266924783</v>
      </c>
      <c r="AI229" s="15">
        <f t="shared" si="21"/>
        <v>126095.24673386772</v>
      </c>
    </row>
    <row r="230" spans="2:35" x14ac:dyDescent="0.2">
      <c r="B230" s="14">
        <v>48457</v>
      </c>
      <c r="C230" s="15">
        <v>506051.7257957806</v>
      </c>
      <c r="D230" s="15">
        <v>2337.4305064098553</v>
      </c>
      <c r="E230" s="15">
        <v>3933.1119663698064</v>
      </c>
      <c r="F230" s="15">
        <v>6270.5424727796617</v>
      </c>
      <c r="H230" s="16">
        <v>48457</v>
      </c>
      <c r="I230" s="15">
        <v>165282.33132182734</v>
      </c>
      <c r="J230" s="15">
        <v>1401.203374153506</v>
      </c>
      <c r="K230" s="15">
        <v>1035.5477411047591</v>
      </c>
      <c r="L230" s="15">
        <v>2436.7511152582651</v>
      </c>
      <c r="N230" s="16">
        <v>48457</v>
      </c>
      <c r="O230" s="15">
        <v>83795.376301591707</v>
      </c>
      <c r="P230" s="15">
        <v>387.04713150702025</v>
      </c>
      <c r="Q230" s="15">
        <v>651.27057266721704</v>
      </c>
      <c r="R230" s="15">
        <v>1038.3177041742374</v>
      </c>
      <c r="S230" s="15"/>
      <c r="T230" s="16">
        <v>48457</v>
      </c>
      <c r="U230" s="15">
        <v>1168341.0367219578</v>
      </c>
      <c r="V230" s="15">
        <v>5130.9643862705952</v>
      </c>
      <c r="W230" s="15">
        <v>9104.457043994913</v>
      </c>
      <c r="X230" s="15">
        <v>14235.421430265509</v>
      </c>
      <c r="Y230" s="16"/>
      <c r="Z230" s="16">
        <v>48457</v>
      </c>
      <c r="AA230" s="15">
        <f t="shared" si="16"/>
        <v>8606224.3778523877</v>
      </c>
      <c r="AB230" s="15">
        <f>IPMT($AD$4/12,COUNT(Z$55:Z230),COUNT($Z$55:$Z$331),-$AA$54,$AA$5)</f>
        <v>31813.923782963011</v>
      </c>
      <c r="AC230" s="15">
        <f>PPMT($AD$4/12,COUNT(Z$55:Z230),COUNT($Z$55:$Z$331),-$AA$54,$AA$5)</f>
        <v>70300.290228427053</v>
      </c>
      <c r="AD230" s="15">
        <f t="shared" si="17"/>
        <v>102114.21401139007</v>
      </c>
      <c r="AE230" s="15"/>
      <c r="AF230" s="14">
        <f t="shared" si="18"/>
        <v>48457</v>
      </c>
      <c r="AG230" s="15">
        <f t="shared" si="19"/>
        <v>41070.569181303988</v>
      </c>
      <c r="AH230" s="15">
        <f t="shared" si="20"/>
        <v>85024.677552563749</v>
      </c>
      <c r="AI230" s="15">
        <f t="shared" si="21"/>
        <v>126095.24673386774</v>
      </c>
    </row>
    <row r="231" spans="2:35" x14ac:dyDescent="0.2">
      <c r="B231" s="14">
        <v>48487</v>
      </c>
      <c r="C231" s="15">
        <v>502100.58706623159</v>
      </c>
      <c r="D231" s="15">
        <v>2319.40374323066</v>
      </c>
      <c r="E231" s="15">
        <v>3951.1387295490013</v>
      </c>
      <c r="F231" s="15">
        <v>6270.5424727796617</v>
      </c>
      <c r="H231" s="16">
        <v>48487</v>
      </c>
      <c r="I231" s="15">
        <v>164238.05924514838</v>
      </c>
      <c r="J231" s="15">
        <v>1392.4790385793133</v>
      </c>
      <c r="K231" s="15">
        <v>1044.2720766789519</v>
      </c>
      <c r="L231" s="15">
        <v>2436.7511152582651</v>
      </c>
      <c r="N231" s="16">
        <v>48487</v>
      </c>
      <c r="O231" s="15">
        <v>83141.120738799771</v>
      </c>
      <c r="P231" s="15">
        <v>384.06214138229547</v>
      </c>
      <c r="Q231" s="15">
        <v>654.25556279194177</v>
      </c>
      <c r="R231" s="15">
        <v>1038.3177041742372</v>
      </c>
      <c r="S231" s="15"/>
      <c r="T231" s="16">
        <v>48487</v>
      </c>
      <c r="U231" s="15">
        <v>1159236.5796779629</v>
      </c>
      <c r="V231" s="15">
        <v>5090.9806457523846</v>
      </c>
      <c r="W231" s="15">
        <v>9144.4407845131245</v>
      </c>
      <c r="X231" s="15">
        <v>14235.421430265509</v>
      </c>
      <c r="Y231" s="16"/>
      <c r="Z231" s="16">
        <v>48487</v>
      </c>
      <c r="AA231" s="15">
        <f t="shared" si="16"/>
        <v>8535666.3198931236</v>
      </c>
      <c r="AB231" s="15">
        <f>IPMT($AD$4/12,COUNT(Z$55:Z231),COUNT($Z$55:$Z$331),-$AA$54,$AA$5)</f>
        <v>31556.156052125447</v>
      </c>
      <c r="AC231" s="15">
        <f>PPMT($AD$4/12,COUNT(Z$55:Z231),COUNT($Z$55:$Z$331),-$AA$54,$AA$5)</f>
        <v>70558.057959264625</v>
      </c>
      <c r="AD231" s="15">
        <f t="shared" si="17"/>
        <v>102114.21401139007</v>
      </c>
      <c r="AE231" s="15"/>
      <c r="AF231" s="14">
        <f t="shared" si="18"/>
        <v>48487</v>
      </c>
      <c r="AG231" s="15">
        <f t="shared" si="19"/>
        <v>40743.081621070101</v>
      </c>
      <c r="AH231" s="15">
        <f t="shared" si="20"/>
        <v>85352.165112797637</v>
      </c>
      <c r="AI231" s="15">
        <f t="shared" si="21"/>
        <v>126095.24673386774</v>
      </c>
    </row>
    <row r="232" spans="2:35" x14ac:dyDescent="0.2">
      <c r="B232" s="14">
        <v>48518</v>
      </c>
      <c r="C232" s="15">
        <v>498131.33895083884</v>
      </c>
      <c r="D232" s="15">
        <v>2301.2943573868934</v>
      </c>
      <c r="E232" s="15">
        <v>3969.2481153927674</v>
      </c>
      <c r="F232" s="15">
        <v>6270.5424727796608</v>
      </c>
      <c r="H232" s="16">
        <v>48518</v>
      </c>
      <c r="I232" s="15">
        <v>163184.98933166667</v>
      </c>
      <c r="J232" s="15">
        <v>1383.6812017765533</v>
      </c>
      <c r="K232" s="15">
        <v>1053.0699134817119</v>
      </c>
      <c r="L232" s="15">
        <v>2436.7511152582651</v>
      </c>
      <c r="N232" s="16">
        <v>48518</v>
      </c>
      <c r="O232" s="15">
        <v>82483.866504678372</v>
      </c>
      <c r="P232" s="15">
        <v>381.06347005283237</v>
      </c>
      <c r="Q232" s="15">
        <v>657.25423412140481</v>
      </c>
      <c r="R232" s="15">
        <v>1038.3177041742372</v>
      </c>
      <c r="S232" s="15"/>
      <c r="T232" s="16">
        <v>48518</v>
      </c>
      <c r="U232" s="15">
        <v>1150092.1388934499</v>
      </c>
      <c r="V232" s="15">
        <v>5050.8213099737313</v>
      </c>
      <c r="W232" s="15">
        <v>9184.6001202917778</v>
      </c>
      <c r="X232" s="15">
        <v>14235.421430265509</v>
      </c>
      <c r="Y232" s="16"/>
      <c r="Z232" s="16">
        <v>48518</v>
      </c>
      <c r="AA232" s="15">
        <f t="shared" si="16"/>
        <v>8464849.5490546748</v>
      </c>
      <c r="AB232" s="15">
        <f>IPMT($AD$4/12,COUNT(Z$55:Z232),COUNT($Z$55:$Z$331),-$AA$54,$AA$5)</f>
        <v>31297.443172941465</v>
      </c>
      <c r="AC232" s="15">
        <f>PPMT($AD$4/12,COUNT(Z$55:Z232),COUNT($Z$55:$Z$331),-$AA$54,$AA$5)</f>
        <v>70816.770838448589</v>
      </c>
      <c r="AD232" s="15">
        <f t="shared" si="17"/>
        <v>102114.21401139005</v>
      </c>
      <c r="AE232" s="15"/>
      <c r="AF232" s="14">
        <f t="shared" si="18"/>
        <v>48518</v>
      </c>
      <c r="AG232" s="15">
        <f t="shared" si="19"/>
        <v>40414.303512131475</v>
      </c>
      <c r="AH232" s="15">
        <f t="shared" si="20"/>
        <v>85680.943221736248</v>
      </c>
      <c r="AI232" s="15">
        <f t="shared" si="21"/>
        <v>126095.24673386772</v>
      </c>
    </row>
    <row r="233" spans="2:35" x14ac:dyDescent="0.2">
      <c r="B233" s="14">
        <v>48548</v>
      </c>
      <c r="C233" s="15">
        <v>494143.89844825049</v>
      </c>
      <c r="D233" s="15">
        <v>2283.1019701913438</v>
      </c>
      <c r="E233" s="15">
        <v>3987.4405025883179</v>
      </c>
      <c r="F233" s="15">
        <v>6270.5424727796617</v>
      </c>
      <c r="H233" s="16">
        <v>48548</v>
      </c>
      <c r="I233" s="15">
        <v>162123.04746091671</v>
      </c>
      <c r="J233" s="15">
        <v>1374.8092445083164</v>
      </c>
      <c r="K233" s="15">
        <v>1061.9418707499485</v>
      </c>
      <c r="L233" s="15">
        <v>2436.7511152582647</v>
      </c>
      <c r="N233" s="16">
        <v>48548</v>
      </c>
      <c r="O233" s="15">
        <v>81823.599855317239</v>
      </c>
      <c r="P233" s="15">
        <v>378.05105481310932</v>
      </c>
      <c r="Q233" s="15">
        <v>660.26664936112797</v>
      </c>
      <c r="R233" s="15">
        <v>1038.3177041742374</v>
      </c>
      <c r="S233" s="15"/>
      <c r="T233" s="16">
        <v>48548</v>
      </c>
      <c r="U233" s="15">
        <v>1140907.5387731581</v>
      </c>
      <c r="V233" s="15">
        <v>5010.4856077787836</v>
      </c>
      <c r="W233" s="15">
        <v>9224.9358224867265</v>
      </c>
      <c r="X233" s="15">
        <v>14235.421430265509</v>
      </c>
      <c r="Y233" s="16"/>
      <c r="Z233" s="16">
        <v>48548</v>
      </c>
      <c r="AA233" s="15">
        <f t="shared" si="16"/>
        <v>8393773.1167231519</v>
      </c>
      <c r="AB233" s="15">
        <f>IPMT($AD$4/12,COUNT(Z$55:Z233),COUNT($Z$55:$Z$331),-$AA$54,$AA$5)</f>
        <v>31037.781679867159</v>
      </c>
      <c r="AC233" s="15">
        <f>PPMT($AD$4/12,COUNT(Z$55:Z233),COUNT($Z$55:$Z$331),-$AA$54,$AA$5)</f>
        <v>71076.432331522898</v>
      </c>
      <c r="AD233" s="15">
        <f t="shared" si="17"/>
        <v>102114.21401139005</v>
      </c>
      <c r="AE233" s="15"/>
      <c r="AF233" s="14">
        <f t="shared" si="18"/>
        <v>48548</v>
      </c>
      <c r="AG233" s="15">
        <f t="shared" si="19"/>
        <v>40084.229557158716</v>
      </c>
      <c r="AH233" s="15">
        <f t="shared" si="20"/>
        <v>86011.017176709021</v>
      </c>
      <c r="AI233" s="15">
        <f t="shared" si="21"/>
        <v>126095.24673386774</v>
      </c>
    </row>
    <row r="234" spans="2:35" x14ac:dyDescent="0.2">
      <c r="B234" s="14">
        <v>48579</v>
      </c>
      <c r="C234" s="15">
        <v>490138.18217669195</v>
      </c>
      <c r="D234" s="15">
        <v>2264.8262012211467</v>
      </c>
      <c r="E234" s="15">
        <v>4005.716271558515</v>
      </c>
      <c r="F234" s="15">
        <v>6270.5424727796617</v>
      </c>
      <c r="H234" s="16">
        <v>48579</v>
      </c>
      <c r="I234" s="15">
        <v>161052.15888797917</v>
      </c>
      <c r="J234" s="15">
        <v>1365.8625423207143</v>
      </c>
      <c r="K234" s="15">
        <v>1070.8885729375511</v>
      </c>
      <c r="L234" s="15">
        <v>2436.7511152582656</v>
      </c>
      <c r="N234" s="16">
        <v>48579</v>
      </c>
      <c r="O234" s="15">
        <v>81160.306983813207</v>
      </c>
      <c r="P234" s="15">
        <v>375.02483267020409</v>
      </c>
      <c r="Q234" s="15">
        <v>663.29287150403331</v>
      </c>
      <c r="R234" s="15">
        <v>1038.3177041742374</v>
      </c>
      <c r="S234" s="15"/>
      <c r="T234" s="16">
        <v>48579</v>
      </c>
      <c r="U234" s="15">
        <v>1131682.6029506715</v>
      </c>
      <c r="V234" s="15">
        <v>4969.9727646250294</v>
      </c>
      <c r="W234" s="15">
        <v>9265.4486656404806</v>
      </c>
      <c r="X234" s="15">
        <v>14235.421430265509</v>
      </c>
      <c r="Y234" s="16"/>
      <c r="Z234" s="16">
        <v>48579</v>
      </c>
      <c r="AA234" s="15">
        <f t="shared" si="16"/>
        <v>8322436.070806413</v>
      </c>
      <c r="AB234" s="15">
        <f>IPMT($AD$4/12,COUNT(Z$55:Z234),COUNT($Z$55:$Z$331),-$AA$54,$AA$5)</f>
        <v>30777.168094651577</v>
      </c>
      <c r="AC234" s="15">
        <f>PPMT($AD$4/12,COUNT(Z$55:Z234),COUNT($Z$55:$Z$331),-$AA$54,$AA$5)</f>
        <v>71337.045916738483</v>
      </c>
      <c r="AD234" s="15">
        <f t="shared" si="17"/>
        <v>102114.21401139005</v>
      </c>
      <c r="AE234" s="15"/>
      <c r="AF234" s="14">
        <f t="shared" si="18"/>
        <v>48579</v>
      </c>
      <c r="AG234" s="15">
        <f t="shared" si="19"/>
        <v>39752.854435488669</v>
      </c>
      <c r="AH234" s="15">
        <f t="shared" si="20"/>
        <v>86342.392298379069</v>
      </c>
      <c r="AI234" s="15">
        <f t="shared" si="21"/>
        <v>126095.24673386774</v>
      </c>
    </row>
    <row r="235" spans="2:35" x14ac:dyDescent="0.2">
      <c r="B235" s="14">
        <v>48610</v>
      </c>
      <c r="C235" s="15">
        <v>486114.10637222213</v>
      </c>
      <c r="D235" s="15">
        <v>2246.4666683098371</v>
      </c>
      <c r="E235" s="15">
        <v>4024.0758044698246</v>
      </c>
      <c r="F235" s="15">
        <v>6270.5424727796617</v>
      </c>
      <c r="H235" s="16">
        <v>48610</v>
      </c>
      <c r="I235" s="15">
        <v>159972.24823821982</v>
      </c>
      <c r="J235" s="15">
        <v>1356.840465498927</v>
      </c>
      <c r="K235" s="15">
        <v>1079.9106497593382</v>
      </c>
      <c r="L235" s="15">
        <v>2436.7511152582651</v>
      </c>
      <c r="N235" s="16">
        <v>48610</v>
      </c>
      <c r="O235" s="15">
        <v>80493.974019981441</v>
      </c>
      <c r="P235" s="15">
        <v>371.98474034247727</v>
      </c>
      <c r="Q235" s="15">
        <v>666.33296383175991</v>
      </c>
      <c r="R235" s="15">
        <v>1038.3177041742372</v>
      </c>
      <c r="S235" s="15"/>
      <c r="T235" s="16">
        <v>48610</v>
      </c>
      <c r="U235" s="15">
        <v>1122417.1542850309</v>
      </c>
      <c r="V235" s="15">
        <v>4929.282002568425</v>
      </c>
      <c r="W235" s="15">
        <v>9306.1394276970841</v>
      </c>
      <c r="X235" s="15">
        <v>14235.421430265509</v>
      </c>
      <c r="Y235" s="16"/>
      <c r="Z235" s="16">
        <v>48610</v>
      </c>
      <c r="AA235" s="15">
        <f t="shared" si="16"/>
        <v>8250837.4557213131</v>
      </c>
      <c r="AB235" s="15">
        <f>IPMT($AD$4/12,COUNT(Z$55:Z235),COUNT($Z$55:$Z$331),-$AA$54,$AA$5)</f>
        <v>30515.598926290208</v>
      </c>
      <c r="AC235" s="15">
        <f>PPMT($AD$4/12,COUNT(Z$55:Z235),COUNT($Z$55:$Z$331),-$AA$54,$AA$5)</f>
        <v>71598.615085099853</v>
      </c>
      <c r="AD235" s="15">
        <f t="shared" si="17"/>
        <v>102114.21401139005</v>
      </c>
      <c r="AE235" s="15"/>
      <c r="AF235" s="14">
        <f t="shared" si="18"/>
        <v>48610</v>
      </c>
      <c r="AG235" s="15">
        <f t="shared" si="19"/>
        <v>39420.172803009875</v>
      </c>
      <c r="AH235" s="15">
        <f t="shared" si="20"/>
        <v>86675.073930857863</v>
      </c>
      <c r="AI235" s="15">
        <f t="shared" si="21"/>
        <v>126095.24673386774</v>
      </c>
    </row>
    <row r="236" spans="2:35" x14ac:dyDescent="0.2">
      <c r="B236" s="14">
        <v>48638</v>
      </c>
      <c r="C236" s="15">
        <v>482071.58688698179</v>
      </c>
      <c r="D236" s="15">
        <v>2228.0229875393502</v>
      </c>
      <c r="E236" s="15">
        <v>4042.5194852403115</v>
      </c>
      <c r="F236" s="15">
        <v>6270.5424727796617</v>
      </c>
      <c r="H236" s="16">
        <v>48638</v>
      </c>
      <c r="I236" s="15">
        <v>158883.23950198444</v>
      </c>
      <c r="J236" s="15">
        <v>1347.7423790228811</v>
      </c>
      <c r="K236" s="15">
        <v>1089.0087362353843</v>
      </c>
      <c r="L236" s="15">
        <v>2436.7511152582656</v>
      </c>
      <c r="N236" s="16">
        <v>48638</v>
      </c>
      <c r="O236" s="15">
        <v>79824.58703006545</v>
      </c>
      <c r="P236" s="15">
        <v>368.93071425824843</v>
      </c>
      <c r="Q236" s="15">
        <v>669.38698991598892</v>
      </c>
      <c r="R236" s="15">
        <v>1038.3177041742374</v>
      </c>
      <c r="S236" s="15"/>
      <c r="T236" s="16">
        <v>48638</v>
      </c>
      <c r="U236" s="15">
        <v>1113111.0148573339</v>
      </c>
      <c r="V236" s="15">
        <v>4888.4125402484551</v>
      </c>
      <c r="W236" s="15">
        <v>9347.0088900170558</v>
      </c>
      <c r="X236" s="15">
        <v>14235.421430265511</v>
      </c>
      <c r="Y236" s="16"/>
      <c r="Z236" s="16">
        <v>48638</v>
      </c>
      <c r="AA236" s="15">
        <f t="shared" si="16"/>
        <v>8178976.3123809015</v>
      </c>
      <c r="AB236" s="15">
        <f>IPMT($AD$4/12,COUNT(Z$55:Z236),COUNT($Z$55:$Z$331),-$AA$54,$AA$5)</f>
        <v>30253.07067097817</v>
      </c>
      <c r="AC236" s="15">
        <f>PPMT($AD$4/12,COUNT(Z$55:Z236),COUNT($Z$55:$Z$331),-$AA$54,$AA$5)</f>
        <v>71861.143340411887</v>
      </c>
      <c r="AD236" s="15">
        <f t="shared" si="17"/>
        <v>102114.21401139005</v>
      </c>
      <c r="AE236" s="15"/>
      <c r="AF236" s="14">
        <f t="shared" si="18"/>
        <v>48638</v>
      </c>
      <c r="AG236" s="15">
        <f t="shared" si="19"/>
        <v>39086.179292047105</v>
      </c>
      <c r="AH236" s="15">
        <f t="shared" si="20"/>
        <v>87009.067441820633</v>
      </c>
      <c r="AI236" s="15">
        <f t="shared" si="21"/>
        <v>126095.24673386774</v>
      </c>
    </row>
    <row r="237" spans="2:35" x14ac:dyDescent="0.2">
      <c r="B237" s="14">
        <v>48669</v>
      </c>
      <c r="C237" s="15">
        <v>478010.53918743413</v>
      </c>
      <c r="D237" s="15">
        <v>2209.4947732319993</v>
      </c>
      <c r="E237" s="15">
        <v>4061.0476995476624</v>
      </c>
      <c r="F237" s="15">
        <v>6270.5424727796617</v>
      </c>
      <c r="H237" s="16">
        <v>48669</v>
      </c>
      <c r="I237" s="15">
        <v>157785.05602924872</v>
      </c>
      <c r="J237" s="15">
        <v>1338.5676425225538</v>
      </c>
      <c r="K237" s="15">
        <v>1098.1834727357113</v>
      </c>
      <c r="L237" s="15">
        <v>2436.7511152582651</v>
      </c>
      <c r="N237" s="16">
        <v>48669</v>
      </c>
      <c r="O237" s="15">
        <v>79152.132016445685</v>
      </c>
      <c r="P237" s="15">
        <v>365.86269055446678</v>
      </c>
      <c r="Q237" s="15">
        <v>672.45501361977051</v>
      </c>
      <c r="R237" s="15">
        <v>1038.3177041742374</v>
      </c>
      <c r="S237" s="15"/>
      <c r="T237" s="16">
        <v>48669</v>
      </c>
      <c r="U237" s="15">
        <v>1103764.0059673167</v>
      </c>
      <c r="V237" s="15">
        <v>4847.3635928731301</v>
      </c>
      <c r="W237" s="15">
        <v>9388.05783739238</v>
      </c>
      <c r="X237" s="15">
        <v>14235.421430265509</v>
      </c>
      <c r="Y237" s="16"/>
      <c r="Z237" s="16">
        <v>48669</v>
      </c>
      <c r="AA237" s="15">
        <f t="shared" si="16"/>
        <v>8106851.6781815747</v>
      </c>
      <c r="AB237" s="15">
        <f>IPMT($AD$4/12,COUNT(Z$55:Z237),COUNT($Z$55:$Z$331),-$AA$54,$AA$5)</f>
        <v>29989.57981206333</v>
      </c>
      <c r="AC237" s="15">
        <f>PPMT($AD$4/12,COUNT(Z$55:Z237),COUNT($Z$55:$Z$331),-$AA$54,$AA$5)</f>
        <v>72124.634199326727</v>
      </c>
      <c r="AD237" s="15">
        <f t="shared" si="17"/>
        <v>102114.21401139005</v>
      </c>
      <c r="AE237" s="15"/>
      <c r="AF237" s="14">
        <f t="shared" si="18"/>
        <v>48669</v>
      </c>
      <c r="AG237" s="15">
        <f t="shared" si="19"/>
        <v>38750.868511245484</v>
      </c>
      <c r="AH237" s="15">
        <f t="shared" si="20"/>
        <v>87344.378222622254</v>
      </c>
      <c r="AI237" s="15">
        <f t="shared" si="21"/>
        <v>126095.24673386774</v>
      </c>
    </row>
    <row r="238" spans="2:35" x14ac:dyDescent="0.2">
      <c r="B238" s="14">
        <v>48699</v>
      </c>
      <c r="C238" s="15">
        <v>473930.87835259689</v>
      </c>
      <c r="D238" s="15">
        <v>2190.8816379424061</v>
      </c>
      <c r="E238" s="15">
        <v>4079.6608348372561</v>
      </c>
      <c r="F238" s="15">
        <v>6270.5424727796617</v>
      </c>
      <c r="H238" s="16">
        <v>48699</v>
      </c>
      <c r="I238" s="15">
        <v>156677.62052422337</v>
      </c>
      <c r="J238" s="15">
        <v>1329.3156102329008</v>
      </c>
      <c r="K238" s="15">
        <v>1107.4355050253646</v>
      </c>
      <c r="L238" s="15">
        <v>2436.7511152582656</v>
      </c>
      <c r="N238" s="16">
        <v>48699</v>
      </c>
      <c r="O238" s="15">
        <v>78476.594917346825</v>
      </c>
      <c r="P238" s="15">
        <v>362.78060507537617</v>
      </c>
      <c r="Q238" s="15">
        <v>675.53709909886106</v>
      </c>
      <c r="R238" s="15">
        <v>1038.3177041742372</v>
      </c>
      <c r="S238" s="15"/>
      <c r="T238" s="16">
        <v>48699</v>
      </c>
      <c r="U238" s="15">
        <v>1094375.9481299242</v>
      </c>
      <c r="V238" s="15">
        <v>4806.1343722039146</v>
      </c>
      <c r="W238" s="15">
        <v>9429.2870580615927</v>
      </c>
      <c r="X238" s="15">
        <v>14235.421430265507</v>
      </c>
      <c r="Y238" s="16"/>
      <c r="Z238" s="16">
        <v>48699</v>
      </c>
      <c r="AA238" s="15">
        <f t="shared" si="16"/>
        <v>8034462.5869901842</v>
      </c>
      <c r="AB238" s="15">
        <f>IPMT($AD$4/12,COUNT(Z$55:Z238),COUNT($Z$55:$Z$331),-$AA$54,$AA$5)</f>
        <v>29725.122819999131</v>
      </c>
      <c r="AC238" s="15">
        <f>PPMT($AD$4/12,COUNT(Z$55:Z238),COUNT($Z$55:$Z$331),-$AA$54,$AA$5)</f>
        <v>72389.091191390937</v>
      </c>
      <c r="AD238" s="15">
        <f t="shared" si="17"/>
        <v>102114.21401139007</v>
      </c>
      <c r="AE238" s="15"/>
      <c r="AF238" s="14">
        <f t="shared" si="18"/>
        <v>48699</v>
      </c>
      <c r="AG238" s="15">
        <f t="shared" si="19"/>
        <v>38414.23504545373</v>
      </c>
      <c r="AH238" s="15">
        <f t="shared" si="20"/>
        <v>87681.011688414015</v>
      </c>
      <c r="AI238" s="15">
        <f t="shared" si="21"/>
        <v>126095.24673386774</v>
      </c>
    </row>
    <row r="239" spans="2:35" x14ac:dyDescent="0.2">
      <c r="B239" s="14">
        <v>48730</v>
      </c>
      <c r="C239" s="15">
        <v>469832.51907226664</v>
      </c>
      <c r="D239" s="15">
        <v>2172.1831924494018</v>
      </c>
      <c r="E239" s="15">
        <v>4098.3592803302599</v>
      </c>
      <c r="F239" s="15">
        <v>6270.5424727796617</v>
      </c>
      <c r="H239" s="16">
        <v>48730</v>
      </c>
      <c r="I239" s="15">
        <v>155560.8550399135</v>
      </c>
      <c r="J239" s="15">
        <v>1319.9856309484019</v>
      </c>
      <c r="K239" s="15">
        <v>1116.7654843098633</v>
      </c>
      <c r="L239" s="15">
        <v>2436.7511152582651</v>
      </c>
      <c r="N239" s="16">
        <v>48730</v>
      </c>
      <c r="O239" s="15">
        <v>77797.961606543759</v>
      </c>
      <c r="P239" s="15">
        <v>359.68439337117309</v>
      </c>
      <c r="Q239" s="15">
        <v>678.63331080306421</v>
      </c>
      <c r="R239" s="15">
        <v>1038.3177041742374</v>
      </c>
      <c r="S239" s="15"/>
      <c r="T239" s="16">
        <v>48730</v>
      </c>
      <c r="U239" s="15">
        <v>1084946.6610718626</v>
      </c>
      <c r="V239" s="15">
        <v>4764.7240865405947</v>
      </c>
      <c r="W239" s="15">
        <v>9470.6973437249162</v>
      </c>
      <c r="X239" s="15">
        <v>14235.421430265511</v>
      </c>
      <c r="Y239" s="16"/>
      <c r="Z239" s="16">
        <v>48730</v>
      </c>
      <c r="AA239" s="15">
        <f t="shared" si="16"/>
        <v>7961808.0691310912</v>
      </c>
      <c r="AB239" s="15">
        <f>IPMT($AD$4/12,COUNT(Z$55:Z239),COUNT($Z$55:$Z$331),-$AA$54,$AA$5)</f>
        <v>29459.696152297362</v>
      </c>
      <c r="AC239" s="15">
        <f>PPMT($AD$4/12,COUNT(Z$55:Z239),COUNT($Z$55:$Z$331),-$AA$54,$AA$5)</f>
        <v>72654.517859092695</v>
      </c>
      <c r="AD239" s="15">
        <f t="shared" si="17"/>
        <v>102114.21401139005</v>
      </c>
      <c r="AE239" s="15"/>
      <c r="AF239" s="14">
        <f t="shared" si="18"/>
        <v>48730</v>
      </c>
      <c r="AG239" s="15">
        <f t="shared" si="19"/>
        <v>38076.273455606934</v>
      </c>
      <c r="AH239" s="15">
        <f t="shared" si="20"/>
        <v>88018.973278260804</v>
      </c>
      <c r="AI239" s="15">
        <f t="shared" si="21"/>
        <v>126095.24673386774</v>
      </c>
    </row>
    <row r="240" spans="2:35" x14ac:dyDescent="0.2">
      <c r="B240" s="14">
        <v>48760</v>
      </c>
      <c r="C240" s="15">
        <v>465715.37564523489</v>
      </c>
      <c r="D240" s="15">
        <v>2153.3990457478876</v>
      </c>
      <c r="E240" s="15">
        <v>4117.1434270317741</v>
      </c>
      <c r="F240" s="15">
        <v>6270.5424727796617</v>
      </c>
      <c r="H240" s="16">
        <v>48760</v>
      </c>
      <c r="I240" s="15">
        <v>154434.68097263246</v>
      </c>
      <c r="J240" s="15">
        <v>1310.5770479772289</v>
      </c>
      <c r="K240" s="15">
        <v>1126.1740672810365</v>
      </c>
      <c r="L240" s="15">
        <v>2436.7511152582656</v>
      </c>
      <c r="N240" s="16">
        <v>48760</v>
      </c>
      <c r="O240" s="15">
        <v>77116.217893066176</v>
      </c>
      <c r="P240" s="15">
        <v>356.57399069665905</v>
      </c>
      <c r="Q240" s="15">
        <v>681.74371347757835</v>
      </c>
      <c r="R240" s="15">
        <v>1038.3177041742374</v>
      </c>
      <c r="S240" s="15"/>
      <c r="T240" s="16">
        <v>48760</v>
      </c>
      <c r="U240" s="15">
        <v>1075475.9637281375</v>
      </c>
      <c r="V240" s="15">
        <v>4723.1319407060701</v>
      </c>
      <c r="W240" s="15">
        <v>9512.28948955944</v>
      </c>
      <c r="X240" s="15">
        <v>14235.421430265509</v>
      </c>
      <c r="Y240" s="16"/>
      <c r="Z240" s="16">
        <v>48760</v>
      </c>
      <c r="AA240" s="15">
        <f t="shared" si="16"/>
        <v>7888887.1513731815</v>
      </c>
      <c r="AB240" s="15">
        <f>IPMT($AD$4/12,COUNT(Z$55:Z240),COUNT($Z$55:$Z$331),-$AA$54,$AA$5)</f>
        <v>29193.296253480694</v>
      </c>
      <c r="AC240" s="15">
        <f>PPMT($AD$4/12,COUNT(Z$55:Z240),COUNT($Z$55:$Z$331),-$AA$54,$AA$5)</f>
        <v>72920.917757909381</v>
      </c>
      <c r="AD240" s="15">
        <f t="shared" si="17"/>
        <v>102114.21401139008</v>
      </c>
      <c r="AE240" s="15"/>
      <c r="AF240" s="14">
        <f t="shared" si="18"/>
        <v>48760</v>
      </c>
      <c r="AG240" s="15">
        <f t="shared" si="19"/>
        <v>37736.978278608542</v>
      </c>
      <c r="AH240" s="15">
        <f t="shared" si="20"/>
        <v>88358.268455259211</v>
      </c>
      <c r="AI240" s="15">
        <f t="shared" si="21"/>
        <v>126095.24673386775</v>
      </c>
    </row>
    <row r="241" spans="2:35" x14ac:dyDescent="0.2">
      <c r="B241" s="14">
        <v>48791</v>
      </c>
      <c r="C241" s="15">
        <v>461579.36197749589</v>
      </c>
      <c r="D241" s="15">
        <v>2134.5288050406589</v>
      </c>
      <c r="E241" s="15">
        <v>4136.0136677390028</v>
      </c>
      <c r="F241" s="15">
        <v>6270.5424727796617</v>
      </c>
      <c r="H241" s="16">
        <v>48791</v>
      </c>
      <c r="I241" s="15">
        <v>153299.0190564692</v>
      </c>
      <c r="J241" s="15">
        <v>1301.0891990950211</v>
      </c>
      <c r="K241" s="15">
        <v>1135.6619161632441</v>
      </c>
      <c r="L241" s="15">
        <v>2436.7511152582651</v>
      </c>
      <c r="N241" s="16">
        <v>48791</v>
      </c>
      <c r="O241" s="15">
        <v>76431.349520901829</v>
      </c>
      <c r="P241" s="15">
        <v>353.44933200988675</v>
      </c>
      <c r="Q241" s="15">
        <v>684.86837216435049</v>
      </c>
      <c r="R241" s="15">
        <v>1038.3177041742372</v>
      </c>
      <c r="S241" s="15"/>
      <c r="T241" s="16">
        <v>48791</v>
      </c>
      <c r="U241" s="15">
        <v>1065963.6742385782</v>
      </c>
      <c r="V241" s="15">
        <v>4681.3571360310862</v>
      </c>
      <c r="W241" s="15">
        <v>9554.0642942344221</v>
      </c>
      <c r="X241" s="15">
        <v>14235.421430265509</v>
      </c>
      <c r="Y241" s="16"/>
      <c r="Z241" s="16">
        <v>48791</v>
      </c>
      <c r="AA241" s="15">
        <f t="shared" si="16"/>
        <v>7815698.8569168262</v>
      </c>
      <c r="AB241" s="15">
        <f>IPMT($AD$4/12,COUNT(Z$55:Z241),COUNT($Z$55:$Z$331),-$AA$54,$AA$5)</f>
        <v>28925.919555035027</v>
      </c>
      <c r="AC241" s="15">
        <f>PPMT($AD$4/12,COUNT(Z$55:Z241),COUNT($Z$55:$Z$331),-$AA$54,$AA$5)</f>
        <v>73188.294456355055</v>
      </c>
      <c r="AD241" s="15">
        <f t="shared" si="17"/>
        <v>102114.21401139008</v>
      </c>
      <c r="AE241" s="15"/>
      <c r="AF241" s="14">
        <f t="shared" si="18"/>
        <v>48791</v>
      </c>
      <c r="AG241" s="15">
        <f t="shared" si="19"/>
        <v>37396.344027211679</v>
      </c>
      <c r="AH241" s="15">
        <f t="shared" si="20"/>
        <v>88698.902706656081</v>
      </c>
      <c r="AI241" s="15">
        <f t="shared" si="21"/>
        <v>126095.24673386777</v>
      </c>
    </row>
    <row r="242" spans="2:35" x14ac:dyDescent="0.2">
      <c r="B242" s="14">
        <v>48822</v>
      </c>
      <c r="C242" s="15">
        <v>457424.39158044639</v>
      </c>
      <c r="D242" s="15">
        <v>2115.5720757301883</v>
      </c>
      <c r="E242" s="15">
        <v>4154.9703970494738</v>
      </c>
      <c r="F242" s="15">
        <v>6270.5424727796617</v>
      </c>
      <c r="H242" s="16">
        <v>48822</v>
      </c>
      <c r="I242" s="15">
        <v>152153.7893577092</v>
      </c>
      <c r="J242" s="15">
        <v>1291.5214164982779</v>
      </c>
      <c r="K242" s="15">
        <v>1145.2296987599875</v>
      </c>
      <c r="L242" s="15">
        <v>2436.7511152582656</v>
      </c>
      <c r="N242" s="16">
        <v>48822</v>
      </c>
      <c r="O242" s="15">
        <v>75743.342168698393</v>
      </c>
      <c r="P242" s="15">
        <v>350.31035197080018</v>
      </c>
      <c r="Q242" s="15">
        <v>688.00735220343722</v>
      </c>
      <c r="R242" s="15">
        <v>1038.3177041742374</v>
      </c>
      <c r="S242" s="15"/>
      <c r="T242" s="16">
        <v>48822</v>
      </c>
      <c r="U242" s="15">
        <v>1056409.6099443438</v>
      </c>
      <c r="V242" s="15">
        <v>4639.3988703389086</v>
      </c>
      <c r="W242" s="15">
        <v>9596.0225599266014</v>
      </c>
      <c r="X242" s="15">
        <v>14235.421430265509</v>
      </c>
      <c r="Y242" s="16"/>
      <c r="Z242" s="16">
        <v>48822</v>
      </c>
      <c r="AA242" s="15">
        <f t="shared" si="16"/>
        <v>7742242.2053807983</v>
      </c>
      <c r="AB242" s="15">
        <f>IPMT($AD$4/12,COUNT(Z$55:Z242),COUNT($Z$55:$Z$331),-$AA$54,$AA$5)</f>
        <v>28657.562475361723</v>
      </c>
      <c r="AC242" s="15">
        <f>PPMT($AD$4/12,COUNT(Z$55:Z242),COUNT($Z$55:$Z$331),-$AA$54,$AA$5)</f>
        <v>73456.651536028337</v>
      </c>
      <c r="AD242" s="15">
        <f t="shared" si="17"/>
        <v>102114.21401139005</v>
      </c>
      <c r="AE242" s="15"/>
      <c r="AF242" s="14">
        <f t="shared" si="18"/>
        <v>48822</v>
      </c>
      <c r="AG242" s="15">
        <f t="shared" si="19"/>
        <v>37054.365189899894</v>
      </c>
      <c r="AH242" s="15">
        <f t="shared" si="20"/>
        <v>89040.881543967844</v>
      </c>
      <c r="AI242" s="15">
        <f t="shared" si="21"/>
        <v>126095.24673386774</v>
      </c>
    </row>
    <row r="243" spans="2:35" x14ac:dyDescent="0.2">
      <c r="B243" s="14">
        <v>48852</v>
      </c>
      <c r="C243" s="15">
        <v>453250.37756907713</v>
      </c>
      <c r="D243" s="15">
        <v>2096.5284614103784</v>
      </c>
      <c r="E243" s="15">
        <v>4174.0140113692833</v>
      </c>
      <c r="F243" s="15">
        <v>6270.5424727796617</v>
      </c>
      <c r="H243" s="16">
        <v>48852</v>
      </c>
      <c r="I243" s="15">
        <v>150998.9112692083</v>
      </c>
      <c r="J243" s="15">
        <v>1281.8730267573524</v>
      </c>
      <c r="K243" s="15">
        <v>1154.8780885009128</v>
      </c>
      <c r="L243" s="15">
        <v>2436.7511152582651</v>
      </c>
      <c r="N243" s="16">
        <v>48852</v>
      </c>
      <c r="O243" s="15">
        <v>75052.181449464028</v>
      </c>
      <c r="P243" s="15">
        <v>347.15698493986775</v>
      </c>
      <c r="Q243" s="15">
        <v>691.16071923436959</v>
      </c>
      <c r="R243" s="15">
        <v>1038.3177041742374</v>
      </c>
      <c r="S243" s="15"/>
      <c r="T243" s="16">
        <v>48852</v>
      </c>
      <c r="U243" s="15">
        <v>1046813.5873844172</v>
      </c>
      <c r="V243" s="15">
        <v>4597.2563379298972</v>
      </c>
      <c r="W243" s="15">
        <v>9638.1650923356137</v>
      </c>
      <c r="X243" s="15">
        <v>14235.421430265511</v>
      </c>
      <c r="Y243" s="16"/>
      <c r="Z243" s="16">
        <v>48852</v>
      </c>
      <c r="AA243" s="15">
        <f t="shared" si="16"/>
        <v>7668516.2127891378</v>
      </c>
      <c r="AB243" s="15">
        <f>IPMT($AD$4/12,COUNT(Z$55:Z243),COUNT($Z$55:$Z$331),-$AA$54,$AA$5)</f>
        <v>28388.22141972962</v>
      </c>
      <c r="AC243" s="15">
        <f>PPMT($AD$4/12,COUNT(Z$55:Z243),COUNT($Z$55:$Z$331),-$AA$54,$AA$5)</f>
        <v>73725.992591660441</v>
      </c>
      <c r="AD243" s="15">
        <f t="shared" si="17"/>
        <v>102114.21401139005</v>
      </c>
      <c r="AE243" s="15"/>
      <c r="AF243" s="14">
        <f t="shared" si="18"/>
        <v>48852</v>
      </c>
      <c r="AG243" s="15">
        <f t="shared" si="19"/>
        <v>36711.036230767117</v>
      </c>
      <c r="AH243" s="15">
        <f t="shared" si="20"/>
        <v>89384.210503100621</v>
      </c>
      <c r="AI243" s="15">
        <f t="shared" si="21"/>
        <v>126095.24673386774</v>
      </c>
    </row>
    <row r="244" spans="2:35" x14ac:dyDescent="0.2">
      <c r="B244" s="14">
        <v>48883</v>
      </c>
      <c r="C244" s="15">
        <v>449057.23266015574</v>
      </c>
      <c r="D244" s="15">
        <v>2077.3975638582688</v>
      </c>
      <c r="E244" s="15">
        <v>4193.1449089213929</v>
      </c>
      <c r="F244" s="15">
        <v>6270.5424727796617</v>
      </c>
      <c r="H244" s="16">
        <v>48883</v>
      </c>
      <c r="I244" s="15">
        <v>149834.30350471908</v>
      </c>
      <c r="J244" s="15">
        <v>1272.1433507690535</v>
      </c>
      <c r="K244" s="15">
        <v>1164.6077644892121</v>
      </c>
      <c r="L244" s="15">
        <v>2436.7511152582656</v>
      </c>
      <c r="N244" s="16">
        <v>48883</v>
      </c>
      <c r="O244" s="15">
        <v>74357.852910266505</v>
      </c>
      <c r="P244" s="15">
        <v>343.98916497671019</v>
      </c>
      <c r="Q244" s="15">
        <v>694.32853919752711</v>
      </c>
      <c r="R244" s="15">
        <v>1038.3177041742374</v>
      </c>
      <c r="S244" s="15"/>
      <c r="T244" s="16">
        <v>48883</v>
      </c>
      <c r="U244" s="15">
        <v>1037175.4222920815</v>
      </c>
      <c r="V244" s="15">
        <v>4554.928729566057</v>
      </c>
      <c r="W244" s="15">
        <v>9680.4927006994531</v>
      </c>
      <c r="X244" s="15">
        <v>14235.421430265509</v>
      </c>
      <c r="Y244" s="16"/>
      <c r="Z244" s="16">
        <v>48883</v>
      </c>
      <c r="AA244" s="15">
        <f t="shared" si="16"/>
        <v>7594519.8915579747</v>
      </c>
      <c r="AB244" s="15">
        <f>IPMT($AD$4/12,COUNT(Z$55:Z244),COUNT($Z$55:$Z$331),-$AA$54,$AA$5)</f>
        <v>28117.892780226866</v>
      </c>
      <c r="AC244" s="15">
        <f>PPMT($AD$4/12,COUNT(Z$55:Z244),COUNT($Z$55:$Z$331),-$AA$54,$AA$5)</f>
        <v>73996.321231163194</v>
      </c>
      <c r="AD244" s="15">
        <f t="shared" si="17"/>
        <v>102114.21401139005</v>
      </c>
      <c r="AE244" s="15"/>
      <c r="AF244" s="14">
        <f t="shared" si="18"/>
        <v>48883</v>
      </c>
      <c r="AG244" s="15">
        <f t="shared" si="19"/>
        <v>36366.35158939696</v>
      </c>
      <c r="AH244" s="15">
        <f t="shared" si="20"/>
        <v>89728.895144470778</v>
      </c>
      <c r="AI244" s="15">
        <f t="shared" si="21"/>
        <v>126095.24673386774</v>
      </c>
    </row>
    <row r="245" spans="2:35" x14ac:dyDescent="0.2">
      <c r="B245" s="14">
        <v>48913</v>
      </c>
      <c r="C245" s="15">
        <v>444844.86917040177</v>
      </c>
      <c r="D245" s="15">
        <v>2058.1789830257126</v>
      </c>
      <c r="E245" s="15">
        <v>4212.3634897539487</v>
      </c>
      <c r="F245" s="15">
        <v>6270.5424727796617</v>
      </c>
      <c r="H245" s="16">
        <v>48913</v>
      </c>
      <c r="I245" s="15">
        <v>148659.88409316965</v>
      </c>
      <c r="J245" s="15">
        <v>1262.3317037088466</v>
      </c>
      <c r="K245" s="15">
        <v>1174.4194115494188</v>
      </c>
      <c r="L245" s="15">
        <v>2436.7511152582656</v>
      </c>
      <c r="N245" s="16">
        <v>48913</v>
      </c>
      <c r="O245" s="15">
        <v>73660.342031930995</v>
      </c>
      <c r="P245" s="15">
        <v>340.80682583872152</v>
      </c>
      <c r="Q245" s="15">
        <v>697.51087833551571</v>
      </c>
      <c r="R245" s="15">
        <v>1038.3177041742372</v>
      </c>
      <c r="S245" s="15"/>
      <c r="T245" s="16">
        <v>48913</v>
      </c>
      <c r="U245" s="15">
        <v>1027494.929591382</v>
      </c>
      <c r="V245" s="15">
        <v>4512.4152324554843</v>
      </c>
      <c r="W245" s="15">
        <v>9723.0061978100239</v>
      </c>
      <c r="X245" s="15">
        <v>14235.421430265509</v>
      </c>
      <c r="Y245" s="16"/>
      <c r="Z245" s="16">
        <v>48913</v>
      </c>
      <c r="AA245" s="15">
        <f t="shared" si="16"/>
        <v>7520252.2504822975</v>
      </c>
      <c r="AB245" s="15">
        <f>IPMT($AD$4/12,COUNT(Z$55:Z245),COUNT($Z$55:$Z$331),-$AA$54,$AA$5)</f>
        <v>27846.572935712597</v>
      </c>
      <c r="AC245" s="15">
        <f>PPMT($AD$4/12,COUNT(Z$55:Z245),COUNT($Z$55:$Z$331),-$AA$54,$AA$5)</f>
        <v>74267.641075677471</v>
      </c>
      <c r="AD245" s="15">
        <f t="shared" si="17"/>
        <v>102114.21401139007</v>
      </c>
      <c r="AE245" s="15"/>
      <c r="AF245" s="14">
        <f t="shared" si="18"/>
        <v>48913</v>
      </c>
      <c r="AG245" s="15">
        <f t="shared" si="19"/>
        <v>36020.30568074136</v>
      </c>
      <c r="AH245" s="15">
        <f t="shared" si="20"/>
        <v>90074.941053126386</v>
      </c>
      <c r="AI245" s="15">
        <f t="shared" si="21"/>
        <v>126095.24673386774</v>
      </c>
    </row>
    <row r="246" spans="2:35" x14ac:dyDescent="0.2">
      <c r="B246" s="14">
        <v>48944</v>
      </c>
      <c r="C246" s="15">
        <v>440613.1990146531</v>
      </c>
      <c r="D246" s="15">
        <v>2038.8723170310068</v>
      </c>
      <c r="E246" s="15">
        <v>4231.670155748654</v>
      </c>
      <c r="F246" s="15">
        <v>6270.5424727796608</v>
      </c>
      <c r="H246" s="16">
        <v>48944</v>
      </c>
      <c r="I246" s="15">
        <v>147475.57037289403</v>
      </c>
      <c r="J246" s="15">
        <v>1252.4373949826529</v>
      </c>
      <c r="K246" s="15">
        <v>1184.3137202756125</v>
      </c>
      <c r="L246" s="15">
        <v>2436.7511152582656</v>
      </c>
      <c r="N246" s="16">
        <v>48944</v>
      </c>
      <c r="O246" s="15">
        <v>72959.634228736439</v>
      </c>
      <c r="P246" s="15">
        <v>337.60990097968374</v>
      </c>
      <c r="Q246" s="15">
        <v>700.70780319455343</v>
      </c>
      <c r="R246" s="15">
        <v>1038.3177041742372</v>
      </c>
      <c r="S246" s="15"/>
      <c r="T246" s="16">
        <v>48944</v>
      </c>
      <c r="U246" s="15">
        <v>1017771.923393572</v>
      </c>
      <c r="V246" s="15">
        <v>4469.7150302367691</v>
      </c>
      <c r="W246" s="15">
        <v>9765.706400028741</v>
      </c>
      <c r="X246" s="15">
        <v>14235.421430265509</v>
      </c>
      <c r="Y246" s="16"/>
      <c r="Z246" s="16">
        <v>48944</v>
      </c>
      <c r="AA246" s="15">
        <f t="shared" si="16"/>
        <v>7445712.2947226763</v>
      </c>
      <c r="AB246" s="15">
        <f>IPMT($AD$4/12,COUNT(Z$55:Z246),COUNT($Z$55:$Z$331),-$AA$54,$AA$5)</f>
        <v>27574.258251768446</v>
      </c>
      <c r="AC246" s="15">
        <f>PPMT($AD$4/12,COUNT(Z$55:Z246),COUNT($Z$55:$Z$331),-$AA$54,$AA$5)</f>
        <v>74539.955759621618</v>
      </c>
      <c r="AD246" s="15">
        <f t="shared" si="17"/>
        <v>102114.21401139007</v>
      </c>
      <c r="AE246" s="15"/>
      <c r="AF246" s="14">
        <f t="shared" si="18"/>
        <v>48944</v>
      </c>
      <c r="AG246" s="15">
        <f t="shared" si="19"/>
        <v>35672.892894998557</v>
      </c>
      <c r="AH246" s="15">
        <f t="shared" si="20"/>
        <v>90422.353838869181</v>
      </c>
      <c r="AI246" s="15">
        <f t="shared" si="21"/>
        <v>126095.24673386774</v>
      </c>
    </row>
    <row r="247" spans="2:35" x14ac:dyDescent="0.2">
      <c r="B247" s="14">
        <v>48975</v>
      </c>
      <c r="C247" s="15">
        <v>436362.13370402396</v>
      </c>
      <c r="D247" s="15">
        <v>2019.4771621504924</v>
      </c>
      <c r="E247" s="15">
        <v>4251.0653106291693</v>
      </c>
      <c r="F247" s="15">
        <v>6270.5424727796617</v>
      </c>
      <c r="H247" s="16">
        <v>48975</v>
      </c>
      <c r="I247" s="15">
        <v>146281.27898581402</v>
      </c>
      <c r="J247" s="15">
        <v>1242.4597281782403</v>
      </c>
      <c r="K247" s="15">
        <v>1194.2913870800248</v>
      </c>
      <c r="L247" s="15">
        <v>2436.7511152582651</v>
      </c>
      <c r="N247" s="16">
        <v>48975</v>
      </c>
      <c r="O247" s="15">
        <v>72255.714848110583</v>
      </c>
      <c r="P247" s="15">
        <v>334.3983235483754</v>
      </c>
      <c r="Q247" s="15">
        <v>703.91938062586189</v>
      </c>
      <c r="R247" s="15">
        <v>1038.3177041742374</v>
      </c>
      <c r="S247" s="15"/>
      <c r="T247" s="16">
        <v>48975</v>
      </c>
      <c r="U247" s="15">
        <v>1008006.2169935432</v>
      </c>
      <c r="V247" s="15">
        <v>4426.8273029633092</v>
      </c>
      <c r="W247" s="15">
        <v>9808.5941273021981</v>
      </c>
      <c r="X247" s="15">
        <v>14235.421430265507</v>
      </c>
      <c r="Y247" s="16"/>
      <c r="Z247" s="16">
        <v>48975</v>
      </c>
      <c r="AA247" s="15">
        <f t="shared" si="16"/>
        <v>7370899.0257919356</v>
      </c>
      <c r="AB247" s="15">
        <f>IPMT($AD$4/12,COUNT(Z$55:Z247),COUNT($Z$55:$Z$331),-$AA$54,$AA$5)</f>
        <v>27300.945080649839</v>
      </c>
      <c r="AC247" s="15">
        <f>PPMT($AD$4/12,COUNT(Z$55:Z247),COUNT($Z$55:$Z$331),-$AA$54,$AA$5)</f>
        <v>74813.268930740232</v>
      </c>
      <c r="AD247" s="15">
        <f t="shared" si="17"/>
        <v>102114.21401139007</v>
      </c>
      <c r="AE247" s="15"/>
      <c r="AF247" s="14">
        <f t="shared" si="18"/>
        <v>48975</v>
      </c>
      <c r="AG247" s="15">
        <f t="shared" si="19"/>
        <v>35324.107597490256</v>
      </c>
      <c r="AH247" s="15">
        <f t="shared" si="20"/>
        <v>90771.139136377489</v>
      </c>
      <c r="AI247" s="15">
        <f t="shared" si="21"/>
        <v>126095.24673386774</v>
      </c>
    </row>
    <row r="248" spans="2:35" x14ac:dyDescent="0.2">
      <c r="B248" s="14">
        <v>49003</v>
      </c>
      <c r="C248" s="15">
        <v>432091.5843440544</v>
      </c>
      <c r="D248" s="15">
        <v>1999.9931128101089</v>
      </c>
      <c r="E248" s="15">
        <v>4270.5493599695528</v>
      </c>
      <c r="F248" s="15">
        <v>6270.5424727796617</v>
      </c>
      <c r="H248" s="16">
        <v>49003</v>
      </c>
      <c r="I248" s="15">
        <v>145076.92587157196</v>
      </c>
      <c r="J248" s="15">
        <v>1232.3980010162086</v>
      </c>
      <c r="K248" s="15">
        <v>1204.3531142420566</v>
      </c>
      <c r="L248" s="15">
        <v>2436.7511152582651</v>
      </c>
      <c r="N248" s="16">
        <v>49003</v>
      </c>
      <c r="O248" s="15">
        <v>71548.569170323521</v>
      </c>
      <c r="P248" s="15">
        <v>331.1720263871735</v>
      </c>
      <c r="Q248" s="15">
        <v>707.14567778706373</v>
      </c>
      <c r="R248" s="15">
        <v>1038.3177041742372</v>
      </c>
      <c r="S248" s="15"/>
      <c r="T248" s="16">
        <v>49003</v>
      </c>
      <c r="U248" s="15">
        <v>998197.62286624103</v>
      </c>
      <c r="V248" s="15">
        <v>4383.7512270875741</v>
      </c>
      <c r="W248" s="15">
        <v>9851.6702031779332</v>
      </c>
      <c r="X248" s="15">
        <v>14235.421430265507</v>
      </c>
      <c r="Y248" s="16"/>
      <c r="Z248" s="16">
        <v>49003</v>
      </c>
      <c r="AA248" s="15">
        <f t="shared" ref="AA248:AA311" si="22">AA247-AC248</f>
        <v>7295811.4415417826</v>
      </c>
      <c r="AB248" s="15">
        <f>IPMT($AD$4/12,COUNT(Z$55:Z248),COUNT($Z$55:$Z$331),-$AA$54,$AA$5)</f>
        <v>27026.629761237116</v>
      </c>
      <c r="AC248" s="15">
        <f>PPMT($AD$4/12,COUNT(Z$55:Z248),COUNT($Z$55:$Z$331),-$AA$54,$AA$5)</f>
        <v>75087.584250152955</v>
      </c>
      <c r="AD248" s="15">
        <f t="shared" ref="AD248:AD311" si="23">SUM(AB248:AC248)</f>
        <v>102114.21401139007</v>
      </c>
      <c r="AE248" s="15"/>
      <c r="AF248" s="14">
        <f t="shared" si="18"/>
        <v>49003</v>
      </c>
      <c r="AG248" s="15">
        <f t="shared" si="19"/>
        <v>34973.944128538184</v>
      </c>
      <c r="AH248" s="15">
        <f t="shared" si="20"/>
        <v>91121.302605329562</v>
      </c>
      <c r="AI248" s="15">
        <f t="shared" si="21"/>
        <v>126095.24673386774</v>
      </c>
    </row>
    <row r="249" spans="2:35" x14ac:dyDescent="0.2">
      <c r="B249" s="14">
        <v>49034</v>
      </c>
      <c r="C249" s="15">
        <v>427801.46163285163</v>
      </c>
      <c r="D249" s="15">
        <v>1980.4197615769149</v>
      </c>
      <c r="E249" s="15">
        <v>4290.1227112027464</v>
      </c>
      <c r="F249" s="15">
        <v>6270.5424727796617</v>
      </c>
      <c r="H249" s="16">
        <v>49034</v>
      </c>
      <c r="I249" s="15">
        <v>143862.42626161425</v>
      </c>
      <c r="J249" s="15">
        <v>1222.2515053005575</v>
      </c>
      <c r="K249" s="15">
        <v>1214.4996099577079</v>
      </c>
      <c r="L249" s="15">
        <v>2436.7511152582656</v>
      </c>
      <c r="N249" s="16">
        <v>49034</v>
      </c>
      <c r="O249" s="15">
        <v>70838.182408179928</v>
      </c>
      <c r="P249" s="15">
        <v>327.93094203064948</v>
      </c>
      <c r="Q249" s="15">
        <v>710.3867621435877</v>
      </c>
      <c r="R249" s="15">
        <v>1038.3177041742372</v>
      </c>
      <c r="S249" s="15"/>
      <c r="T249" s="16">
        <v>49034</v>
      </c>
      <c r="U249" s="15">
        <v>988345.95266306307</v>
      </c>
      <c r="V249" s="15">
        <v>4340.4859754452846</v>
      </c>
      <c r="W249" s="15">
        <v>9894.9354548202245</v>
      </c>
      <c r="X249" s="15">
        <v>14235.421430265509</v>
      </c>
      <c r="Y249" s="16"/>
      <c r="Z249" s="16">
        <v>49034</v>
      </c>
      <c r="AA249" s="15">
        <f t="shared" si="22"/>
        <v>7220448.5361493789</v>
      </c>
      <c r="AB249" s="15">
        <f>IPMT($AD$4/12,COUNT(Z$55:Z249),COUNT($Z$55:$Z$331),-$AA$54,$AA$5)</f>
        <v>26751.308618986564</v>
      </c>
      <c r="AC249" s="15">
        <f>PPMT($AD$4/12,COUNT(Z$55:Z249),COUNT($Z$55:$Z$331),-$AA$54,$AA$5)</f>
        <v>75362.905392403511</v>
      </c>
      <c r="AD249" s="15">
        <f t="shared" si="23"/>
        <v>102114.21401139008</v>
      </c>
      <c r="AE249" s="15"/>
      <c r="AF249" s="14">
        <f t="shared" si="18"/>
        <v>49034</v>
      </c>
      <c r="AG249" s="15">
        <f t="shared" si="19"/>
        <v>34622.396803339972</v>
      </c>
      <c r="AH249" s="15">
        <f t="shared" si="20"/>
        <v>91472.84993052778</v>
      </c>
      <c r="AI249" s="15">
        <f t="shared" si="21"/>
        <v>126095.24673386775</v>
      </c>
    </row>
    <row r="250" spans="2:35" x14ac:dyDescent="0.2">
      <c r="B250" s="14">
        <v>49064</v>
      </c>
      <c r="C250" s="15">
        <v>423491.67585922254</v>
      </c>
      <c r="D250" s="15">
        <v>1960.7566991505691</v>
      </c>
      <c r="E250" s="15">
        <v>4309.7857736290925</v>
      </c>
      <c r="F250" s="15">
        <v>6270.5424727796617</v>
      </c>
      <c r="H250" s="16">
        <v>49064</v>
      </c>
      <c r="I250" s="15">
        <v>142637.69467322482</v>
      </c>
      <c r="J250" s="15">
        <v>1212.0195268688401</v>
      </c>
      <c r="K250" s="15">
        <v>1224.731588389425</v>
      </c>
      <c r="L250" s="15">
        <v>2436.7511152582651</v>
      </c>
      <c r="N250" s="16">
        <v>49064</v>
      </c>
      <c r="O250" s="15">
        <v>70124.539706709853</v>
      </c>
      <c r="P250" s="15">
        <v>324.67500270415809</v>
      </c>
      <c r="Q250" s="15">
        <v>713.64270147007926</v>
      </c>
      <c r="R250" s="15">
        <v>1038.3177041742374</v>
      </c>
      <c r="S250" s="15"/>
      <c r="T250" s="16">
        <v>49064</v>
      </c>
      <c r="U250" s="15">
        <v>978451.01720824279</v>
      </c>
      <c r="V250" s="15">
        <v>4297.0307172395324</v>
      </c>
      <c r="W250" s="15">
        <v>9938.3907130259777</v>
      </c>
      <c r="X250" s="15">
        <v>14235.421430265509</v>
      </c>
      <c r="Y250" s="16"/>
      <c r="Z250" s="16">
        <v>49064</v>
      </c>
      <c r="AA250" s="15">
        <f t="shared" si="22"/>
        <v>7144809.3001038702</v>
      </c>
      <c r="AB250" s="15">
        <f>IPMT($AD$4/12,COUNT(Z$55:Z250),COUNT($Z$55:$Z$331),-$AA$54,$AA$5)</f>
        <v>26474.977965881084</v>
      </c>
      <c r="AC250" s="15">
        <f>PPMT($AD$4/12,COUNT(Z$55:Z250),COUNT($Z$55:$Z$331),-$AA$54,$AA$5)</f>
        <v>75639.23604550898</v>
      </c>
      <c r="AD250" s="15">
        <f t="shared" si="23"/>
        <v>102114.21401139007</v>
      </c>
      <c r="AE250" s="15"/>
      <c r="AF250" s="14">
        <f t="shared" si="18"/>
        <v>49064</v>
      </c>
      <c r="AG250" s="15">
        <f t="shared" si="19"/>
        <v>34269.459911844184</v>
      </c>
      <c r="AH250" s="15">
        <f t="shared" si="20"/>
        <v>91825.786822023554</v>
      </c>
      <c r="AI250" s="15">
        <f t="shared" si="21"/>
        <v>126095.24673386774</v>
      </c>
    </row>
    <row r="251" spans="2:35" x14ac:dyDescent="0.2">
      <c r="B251" s="14">
        <v>49095</v>
      </c>
      <c r="C251" s="15">
        <v>419162.13690079766</v>
      </c>
      <c r="D251" s="15">
        <v>1941.0035143547691</v>
      </c>
      <c r="E251" s="15">
        <v>4329.5389584248924</v>
      </c>
      <c r="F251" s="15">
        <v>6270.5424727796617</v>
      </c>
      <c r="H251" s="16">
        <v>49095</v>
      </c>
      <c r="I251" s="15">
        <v>141402.64490350845</v>
      </c>
      <c r="J251" s="15">
        <v>1201.7013455418987</v>
      </c>
      <c r="K251" s="15">
        <v>1235.0497697163662</v>
      </c>
      <c r="L251" s="15">
        <v>2436.7511152582647</v>
      </c>
      <c r="N251" s="16">
        <v>49095</v>
      </c>
      <c r="O251" s="15">
        <v>69407.626142858033</v>
      </c>
      <c r="P251" s="15">
        <v>321.40414032242023</v>
      </c>
      <c r="Q251" s="15">
        <v>716.91356385181712</v>
      </c>
      <c r="R251" s="15">
        <v>1038.3177041742374</v>
      </c>
      <c r="S251" s="15"/>
      <c r="T251" s="16">
        <v>49095</v>
      </c>
      <c r="U251" s="15">
        <v>968512.62649521686</v>
      </c>
      <c r="V251" s="15">
        <v>4253.3846180248265</v>
      </c>
      <c r="W251" s="15">
        <v>9982.0368122406835</v>
      </c>
      <c r="X251" s="15">
        <v>14235.421430265509</v>
      </c>
      <c r="Y251" s="16"/>
      <c r="Z251" s="16">
        <v>49095</v>
      </c>
      <c r="AA251" s="15">
        <f t="shared" si="22"/>
        <v>7068892.7201928608</v>
      </c>
      <c r="AB251" s="15">
        <f>IPMT($AD$4/12,COUNT(Z$55:Z251),COUNT($Z$55:$Z$331),-$AA$54,$AA$5)</f>
        <v>26197.634100380881</v>
      </c>
      <c r="AC251" s="15">
        <f>PPMT($AD$4/12,COUNT(Z$55:Z251),COUNT($Z$55:$Z$331),-$AA$54,$AA$5)</f>
        <v>75916.579911009176</v>
      </c>
      <c r="AD251" s="15">
        <f t="shared" si="23"/>
        <v>102114.21401139005</v>
      </c>
      <c r="AE251" s="15"/>
      <c r="AF251" s="14">
        <f t="shared" si="18"/>
        <v>49095</v>
      </c>
      <c r="AG251" s="15">
        <f t="shared" si="19"/>
        <v>33915.127718624797</v>
      </c>
      <c r="AH251" s="15">
        <f t="shared" si="20"/>
        <v>92180.119015242934</v>
      </c>
      <c r="AI251" s="15">
        <f t="shared" si="21"/>
        <v>126095.24673386774</v>
      </c>
    </row>
    <row r="252" spans="2:35" x14ac:dyDescent="0.2">
      <c r="B252" s="14">
        <v>49125</v>
      </c>
      <c r="C252" s="15">
        <v>414812.75422214664</v>
      </c>
      <c r="D252" s="15">
        <v>1921.159794128655</v>
      </c>
      <c r="E252" s="15">
        <v>4349.3826786510062</v>
      </c>
      <c r="F252" s="15">
        <v>6270.5424727796617</v>
      </c>
      <c r="H252" s="16">
        <v>49125</v>
      </c>
      <c r="I252" s="15">
        <v>140157.19002332335</v>
      </c>
      <c r="J252" s="15">
        <v>1191.2962350731727</v>
      </c>
      <c r="K252" s="15">
        <v>1245.4548801850926</v>
      </c>
      <c r="L252" s="15">
        <v>2436.7511152582656</v>
      </c>
      <c r="N252" s="16">
        <v>49125</v>
      </c>
      <c r="O252" s="15">
        <v>68687.426725171899</v>
      </c>
      <c r="P252" s="15">
        <v>318.11828648809939</v>
      </c>
      <c r="Q252" s="15">
        <v>720.19941768613785</v>
      </c>
      <c r="R252" s="15">
        <v>1038.3177041742372</v>
      </c>
      <c r="S252" s="15"/>
      <c r="T252" s="16">
        <v>49125</v>
      </c>
      <c r="U252" s="15">
        <v>958530.58968297613</v>
      </c>
      <c r="V252" s="15">
        <v>4209.5468396910692</v>
      </c>
      <c r="W252" s="15">
        <v>10025.874590574442</v>
      </c>
      <c r="X252" s="15">
        <v>14235.421430265511</v>
      </c>
      <c r="Y252" s="16"/>
      <c r="Z252" s="16">
        <v>49125</v>
      </c>
      <c r="AA252" s="15">
        <f t="shared" si="22"/>
        <v>6992697.7794888448</v>
      </c>
      <c r="AB252" s="15">
        <f>IPMT($AD$4/12,COUNT(Z$55:Z252),COUNT($Z$55:$Z$331),-$AA$54,$AA$5)</f>
        <v>25919.273307373849</v>
      </c>
      <c r="AC252" s="15">
        <f>PPMT($AD$4/12,COUNT(Z$55:Z252),COUNT($Z$55:$Z$331),-$AA$54,$AA$5)</f>
        <v>76194.940704016219</v>
      </c>
      <c r="AD252" s="15">
        <f t="shared" si="23"/>
        <v>102114.21401139007</v>
      </c>
      <c r="AE252" s="15"/>
      <c r="AF252" s="14">
        <f t="shared" si="18"/>
        <v>49125</v>
      </c>
      <c r="AG252" s="15">
        <f t="shared" si="19"/>
        <v>33559.394462754848</v>
      </c>
      <c r="AH252" s="15">
        <f t="shared" si="20"/>
        <v>92535.852271112904</v>
      </c>
      <c r="AI252" s="15">
        <f t="shared" si="21"/>
        <v>126095.24673386775</v>
      </c>
    </row>
    <row r="253" spans="2:35" x14ac:dyDescent="0.2">
      <c r="B253" s="14">
        <v>49156</v>
      </c>
      <c r="C253" s="15">
        <v>410443.43687288516</v>
      </c>
      <c r="D253" s="15">
        <v>1901.2251235181714</v>
      </c>
      <c r="E253" s="15">
        <v>4369.3173492614906</v>
      </c>
      <c r="F253" s="15">
        <v>6270.5424727796617</v>
      </c>
      <c r="H253" s="16">
        <v>49156</v>
      </c>
      <c r="I253" s="15">
        <v>138901.24237116266</v>
      </c>
      <c r="J253" s="15">
        <v>1180.8034630975815</v>
      </c>
      <c r="K253" s="15">
        <v>1255.9476521606839</v>
      </c>
      <c r="L253" s="15">
        <v>2436.7511152582656</v>
      </c>
      <c r="N253" s="16">
        <v>49156</v>
      </c>
      <c r="O253" s="15">
        <v>67963.926393488029</v>
      </c>
      <c r="P253" s="15">
        <v>314.81737249037121</v>
      </c>
      <c r="Q253" s="15">
        <v>723.50033168386619</v>
      </c>
      <c r="R253" s="15">
        <v>1038.3177041742374</v>
      </c>
      <c r="S253" s="15"/>
      <c r="T253" s="16">
        <v>49156</v>
      </c>
      <c r="U253" s="15">
        <v>948504.71509240172</v>
      </c>
      <c r="V253" s="15">
        <v>4165.5165404474628</v>
      </c>
      <c r="W253" s="15">
        <v>10069.904889818044</v>
      </c>
      <c r="X253" s="15">
        <v>14235.421430265507</v>
      </c>
      <c r="Y253" s="16"/>
      <c r="Z253" s="16">
        <v>49156</v>
      </c>
      <c r="AA253" s="15">
        <f t="shared" si="22"/>
        <v>6916223.4573355801</v>
      </c>
      <c r="AB253" s="15">
        <f>IPMT($AD$4/12,COUNT(Z$55:Z253),COUNT($Z$55:$Z$331),-$AA$54,$AA$5)</f>
        <v>25639.891858125789</v>
      </c>
      <c r="AC253" s="15">
        <f>PPMT($AD$4/12,COUNT(Z$55:Z253),COUNT($Z$55:$Z$331),-$AA$54,$AA$5)</f>
        <v>76474.322153264278</v>
      </c>
      <c r="AD253" s="15">
        <f t="shared" si="23"/>
        <v>102114.21401139007</v>
      </c>
      <c r="AE253" s="15"/>
      <c r="AF253" s="14">
        <f t="shared" si="18"/>
        <v>49156</v>
      </c>
      <c r="AG253" s="15">
        <f t="shared" si="19"/>
        <v>33202.254357679376</v>
      </c>
      <c r="AH253" s="15">
        <f t="shared" si="20"/>
        <v>92892.992376188369</v>
      </c>
      <c r="AI253" s="15">
        <f t="shared" si="21"/>
        <v>126095.24673386774</v>
      </c>
    </row>
    <row r="254" spans="2:35" x14ac:dyDescent="0.2">
      <c r="B254" s="14">
        <v>49187</v>
      </c>
      <c r="C254" s="15">
        <v>406054.0934857729</v>
      </c>
      <c r="D254" s="15">
        <v>1881.1990856673892</v>
      </c>
      <c r="E254" s="15">
        <v>4389.3433871122725</v>
      </c>
      <c r="F254" s="15">
        <v>6270.5424727796617</v>
      </c>
      <c r="H254" s="16">
        <v>49187</v>
      </c>
      <c r="I254" s="15">
        <v>137634.71354698436</v>
      </c>
      <c r="J254" s="15">
        <v>1170.2222910799787</v>
      </c>
      <c r="K254" s="15">
        <v>1266.5288241782864</v>
      </c>
      <c r="L254" s="15">
        <v>2436.7511152582651</v>
      </c>
      <c r="N254" s="16">
        <v>49187</v>
      </c>
      <c r="O254" s="15">
        <v>67237.110018617284</v>
      </c>
      <c r="P254" s="15">
        <v>311.50132930348678</v>
      </c>
      <c r="Q254" s="15">
        <v>726.81637487075045</v>
      </c>
      <c r="R254" s="15">
        <v>1038.3177041742372</v>
      </c>
      <c r="S254" s="15"/>
      <c r="T254" s="16">
        <v>49187</v>
      </c>
      <c r="U254" s="15">
        <v>938434.81020258367</v>
      </c>
      <c r="V254" s="15">
        <v>4121.2928748063459</v>
      </c>
      <c r="W254" s="15">
        <v>10114.128555459163</v>
      </c>
      <c r="X254" s="15">
        <v>14235.421430265509</v>
      </c>
      <c r="Y254" s="16"/>
      <c r="Z254" s="16">
        <v>49187</v>
      </c>
      <c r="AA254" s="15">
        <f t="shared" si="22"/>
        <v>6839468.7293344205</v>
      </c>
      <c r="AB254" s="15">
        <f>IPMT($AD$4/12,COUNT(Z$55:Z254),COUNT($Z$55:$Z$331),-$AA$54,$AA$5)</f>
        <v>25359.486010230492</v>
      </c>
      <c r="AC254" s="15">
        <f>PPMT($AD$4/12,COUNT(Z$55:Z254),COUNT($Z$55:$Z$331),-$AA$54,$AA$5)</f>
        <v>76754.728001159587</v>
      </c>
      <c r="AD254" s="15">
        <f t="shared" si="23"/>
        <v>102114.21401139008</v>
      </c>
      <c r="AE254" s="15"/>
      <c r="AF254" s="14">
        <f t="shared" si="18"/>
        <v>49187</v>
      </c>
      <c r="AG254" s="15">
        <f t="shared" si="19"/>
        <v>32843.701591087694</v>
      </c>
      <c r="AH254" s="15">
        <f t="shared" si="20"/>
        <v>93251.545142780058</v>
      </c>
      <c r="AI254" s="15">
        <f t="shared" si="21"/>
        <v>126095.24673386775</v>
      </c>
    </row>
    <row r="255" spans="2:35" x14ac:dyDescent="0.2">
      <c r="B255" s="14">
        <v>49217</v>
      </c>
      <c r="C255" s="15">
        <v>401644.63227480301</v>
      </c>
      <c r="D255" s="15">
        <v>1861.0812618097914</v>
      </c>
      <c r="E255" s="15">
        <v>4409.4612109698701</v>
      </c>
      <c r="F255" s="15">
        <v>6270.5424727796617</v>
      </c>
      <c r="H255" s="16">
        <v>49217</v>
      </c>
      <c r="I255" s="15">
        <v>136357.51440598926</v>
      </c>
      <c r="J255" s="15">
        <v>1159.5519742631691</v>
      </c>
      <c r="K255" s="15">
        <v>1277.1991409950961</v>
      </c>
      <c r="L255" s="15">
        <v>2436.7511152582651</v>
      </c>
      <c r="N255" s="16">
        <v>49217</v>
      </c>
      <c r="O255" s="15">
        <v>66506.962402028381</v>
      </c>
      <c r="P255" s="15">
        <v>308.17008758532921</v>
      </c>
      <c r="Q255" s="15">
        <v>730.14761658890814</v>
      </c>
      <c r="R255" s="15">
        <v>1038.3177041742374</v>
      </c>
      <c r="S255" s="15"/>
      <c r="T255" s="16">
        <v>49217</v>
      </c>
      <c r="U255" s="15">
        <v>928320.68164712447</v>
      </c>
      <c r="V255" s="15">
        <v>4076.8749935669539</v>
      </c>
      <c r="W255" s="15">
        <v>10158.546436698554</v>
      </c>
      <c r="X255" s="15">
        <v>14235.421430265509</v>
      </c>
      <c r="Y255" s="16"/>
      <c r="Z255" s="16">
        <v>49217</v>
      </c>
      <c r="AA255" s="15">
        <f t="shared" si="22"/>
        <v>6762432.5673305904</v>
      </c>
      <c r="AB255" s="15">
        <f>IPMT($AD$4/12,COUNT(Z$55:Z255),COUNT($Z$55:$Z$331),-$AA$54,$AA$5)</f>
        <v>25078.052007559567</v>
      </c>
      <c r="AC255" s="15">
        <f>PPMT($AD$4/12,COUNT(Z$55:Z255),COUNT($Z$55:$Z$331),-$AA$54,$AA$5)</f>
        <v>77036.162003830497</v>
      </c>
      <c r="AD255" s="15">
        <f t="shared" si="23"/>
        <v>102114.21401139007</v>
      </c>
      <c r="AE255" s="15"/>
      <c r="AF255" s="14">
        <f t="shared" si="18"/>
        <v>49217</v>
      </c>
      <c r="AG255" s="15">
        <f t="shared" si="19"/>
        <v>32483.73032478481</v>
      </c>
      <c r="AH255" s="15">
        <f t="shared" si="20"/>
        <v>93611.51640908292</v>
      </c>
      <c r="AI255" s="15">
        <f t="shared" si="21"/>
        <v>126095.24673386774</v>
      </c>
    </row>
    <row r="256" spans="2:35" x14ac:dyDescent="0.2">
      <c r="B256" s="14">
        <v>49248</v>
      </c>
      <c r="C256" s="15">
        <v>397214.96103328286</v>
      </c>
      <c r="D256" s="15">
        <v>1840.8712312595128</v>
      </c>
      <c r="E256" s="15">
        <v>4429.6712415201482</v>
      </c>
      <c r="F256" s="15">
        <v>6270.5424727796608</v>
      </c>
      <c r="H256" s="16">
        <v>49248</v>
      </c>
      <c r="I256" s="15">
        <v>135069.55505234649</v>
      </c>
      <c r="J256" s="15">
        <v>1148.7917616154891</v>
      </c>
      <c r="K256" s="15">
        <v>1287.9593536427763</v>
      </c>
      <c r="L256" s="15">
        <v>2436.7511152582656</v>
      </c>
      <c r="N256" s="16">
        <v>49248</v>
      </c>
      <c r="O256" s="15">
        <v>65773.468275530104</v>
      </c>
      <c r="P256" s="15">
        <v>304.82357767596341</v>
      </c>
      <c r="Q256" s="15">
        <v>733.49412649827389</v>
      </c>
      <c r="R256" s="15">
        <v>1038.3177041742374</v>
      </c>
      <c r="S256" s="15"/>
      <c r="T256" s="16">
        <v>49248</v>
      </c>
      <c r="U256" s="15">
        <v>918162.13521042594</v>
      </c>
      <c r="V256" s="15">
        <v>4032.2620437991195</v>
      </c>
      <c r="W256" s="15">
        <v>10203.159386466388</v>
      </c>
      <c r="X256" s="15">
        <v>14235.421430265507</v>
      </c>
      <c r="Y256" s="16"/>
      <c r="Z256" s="16">
        <v>49248</v>
      </c>
      <c r="AA256" s="15">
        <f t="shared" si="22"/>
        <v>6685113.9393994128</v>
      </c>
      <c r="AB256" s="15">
        <f>IPMT($AD$4/12,COUNT(Z$55:Z256),COUNT($Z$55:$Z$331),-$AA$54,$AA$5)</f>
        <v>24795.58608021219</v>
      </c>
      <c r="AC256" s="15">
        <f>PPMT($AD$4/12,COUNT(Z$55:Z256),COUNT($Z$55:$Z$331),-$AA$54,$AA$5)</f>
        <v>77318.627931177878</v>
      </c>
      <c r="AD256" s="15">
        <f t="shared" si="23"/>
        <v>102114.21401139007</v>
      </c>
      <c r="AE256" s="15"/>
      <c r="AF256" s="14">
        <f t="shared" si="18"/>
        <v>49248</v>
      </c>
      <c r="AG256" s="15">
        <f t="shared" si="19"/>
        <v>32122.334694562276</v>
      </c>
      <c r="AH256" s="15">
        <f t="shared" si="20"/>
        <v>93972.912039305462</v>
      </c>
      <c r="AI256" s="15">
        <f t="shared" si="21"/>
        <v>126095.24673386774</v>
      </c>
    </row>
    <row r="257" spans="2:35" x14ac:dyDescent="0.2">
      <c r="B257" s="14">
        <v>49278</v>
      </c>
      <c r="C257" s="15">
        <v>392764.98713190574</v>
      </c>
      <c r="D257" s="15">
        <v>1820.5685714025456</v>
      </c>
      <c r="E257" s="15">
        <v>4449.9739013771168</v>
      </c>
      <c r="F257" s="15">
        <v>6270.5424727796626</v>
      </c>
      <c r="H257" s="16">
        <v>49278</v>
      </c>
      <c r="I257" s="15">
        <v>133770.74483286618</v>
      </c>
      <c r="J257" s="15">
        <v>1137.9408957779447</v>
      </c>
      <c r="K257" s="15">
        <v>1298.8102194803207</v>
      </c>
      <c r="L257" s="15">
        <v>2436.7511152582656</v>
      </c>
      <c r="N257" s="16">
        <v>49278</v>
      </c>
      <c r="O257" s="15">
        <v>65036.612300952045</v>
      </c>
      <c r="P257" s="15">
        <v>301.46172959617962</v>
      </c>
      <c r="Q257" s="15">
        <v>736.85597457805773</v>
      </c>
      <c r="R257" s="15">
        <v>1038.3177041742374</v>
      </c>
      <c r="S257" s="15"/>
      <c r="T257" s="16">
        <v>49278</v>
      </c>
      <c r="U257" s="15">
        <v>907958.97582395957</v>
      </c>
      <c r="V257" s="15">
        <v>3987.453168826888</v>
      </c>
      <c r="W257" s="15">
        <v>10247.968261438622</v>
      </c>
      <c r="X257" s="15">
        <v>14235.421430265509</v>
      </c>
      <c r="Y257" s="16"/>
      <c r="Z257" s="16">
        <v>49278</v>
      </c>
      <c r="AA257" s="15">
        <f t="shared" si="22"/>
        <v>6607511.8098324873</v>
      </c>
      <c r="AB257" s="15">
        <f>IPMT($AD$4/12,COUNT(Z$55:Z257),COUNT($Z$55:$Z$331),-$AA$54,$AA$5)</f>
        <v>24512.084444464537</v>
      </c>
      <c r="AC257" s="15">
        <f>PPMT($AD$4/12,COUNT(Z$55:Z257),COUNT($Z$55:$Z$331),-$AA$54,$AA$5)</f>
        <v>77602.12956692552</v>
      </c>
      <c r="AD257" s="15">
        <f t="shared" si="23"/>
        <v>102114.21401139005</v>
      </c>
      <c r="AE257" s="15"/>
      <c r="AF257" s="14">
        <f t="shared" si="18"/>
        <v>49278</v>
      </c>
      <c r="AG257" s="15">
        <f t="shared" si="19"/>
        <v>31759.508810068095</v>
      </c>
      <c r="AH257" s="15">
        <f t="shared" si="20"/>
        <v>94335.737923799636</v>
      </c>
      <c r="AI257" s="15">
        <f t="shared" si="21"/>
        <v>126095.24673386774</v>
      </c>
    </row>
    <row r="258" spans="2:35" x14ac:dyDescent="0.2">
      <c r="B258" s="14">
        <v>49309</v>
      </c>
      <c r="C258" s="15">
        <v>388294.61751681397</v>
      </c>
      <c r="D258" s="15">
        <v>1800.1728576879002</v>
      </c>
      <c r="E258" s="15">
        <v>4470.3696150917613</v>
      </c>
      <c r="F258" s="15">
        <v>6270.5424727796617</v>
      </c>
      <c r="H258" s="16">
        <v>49309</v>
      </c>
      <c r="I258" s="15">
        <v>132460.99233061881</v>
      </c>
      <c r="J258" s="15">
        <v>1126.9986130109053</v>
      </c>
      <c r="K258" s="15">
        <v>1309.7525022473603</v>
      </c>
      <c r="L258" s="15">
        <v>2436.7511152582656</v>
      </c>
      <c r="N258" s="16">
        <v>49309</v>
      </c>
      <c r="O258" s="15">
        <v>64296.379069823837</v>
      </c>
      <c r="P258" s="15">
        <v>298.08447304603021</v>
      </c>
      <c r="Q258" s="15">
        <v>740.23323112820708</v>
      </c>
      <c r="R258" s="15">
        <v>1038.3177041742374</v>
      </c>
      <c r="S258" s="15"/>
      <c r="T258" s="16">
        <v>49309</v>
      </c>
      <c r="U258" s="15">
        <v>897711.00756252091</v>
      </c>
      <c r="V258" s="15">
        <v>3942.4475082120707</v>
      </c>
      <c r="W258" s="15">
        <v>10292.973922053439</v>
      </c>
      <c r="X258" s="15">
        <v>14235.421430265509</v>
      </c>
      <c r="Y258" s="16"/>
      <c r="Z258" s="16">
        <v>49309</v>
      </c>
      <c r="AA258" s="15">
        <f t="shared" si="22"/>
        <v>6529625.139123816</v>
      </c>
      <c r="AB258" s="15">
        <f>IPMT($AD$4/12,COUNT(Z$55:Z258),COUNT($Z$55:$Z$331),-$AA$54,$AA$5)</f>
        <v>24227.543302719143</v>
      </c>
      <c r="AC258" s="15">
        <f>PPMT($AD$4/12,COUNT(Z$55:Z258),COUNT($Z$55:$Z$331),-$AA$54,$AA$5)</f>
        <v>77886.670708670921</v>
      </c>
      <c r="AD258" s="15">
        <f t="shared" si="23"/>
        <v>102114.21401139007</v>
      </c>
      <c r="AE258" s="15"/>
      <c r="AF258" s="14">
        <f t="shared" si="18"/>
        <v>49309</v>
      </c>
      <c r="AG258" s="15">
        <f t="shared" si="19"/>
        <v>31395.246754676049</v>
      </c>
      <c r="AH258" s="15">
        <f t="shared" si="20"/>
        <v>94699.999979191693</v>
      </c>
      <c r="AI258" s="15">
        <f t="shared" si="21"/>
        <v>126095.24673386774</v>
      </c>
    </row>
    <row r="259" spans="2:35" x14ac:dyDescent="0.2">
      <c r="B259" s="14">
        <v>49340</v>
      </c>
      <c r="C259" s="15">
        <v>383803.75870765303</v>
      </c>
      <c r="D259" s="15">
        <v>1779.68366361873</v>
      </c>
      <c r="E259" s="15">
        <v>4490.8588091609327</v>
      </c>
      <c r="F259" s="15">
        <v>6270.5424727796626</v>
      </c>
      <c r="H259" s="16">
        <v>49340</v>
      </c>
      <c r="I259" s="15">
        <v>131140.20535850088</v>
      </c>
      <c r="J259" s="15">
        <v>1115.9641431403475</v>
      </c>
      <c r="K259" s="15">
        <v>1320.7869721179179</v>
      </c>
      <c r="L259" s="15">
        <v>2436.7511152582656</v>
      </c>
      <c r="N259" s="16">
        <v>49340</v>
      </c>
      <c r="O259" s="15">
        <v>63552.753103052957</v>
      </c>
      <c r="P259" s="15">
        <v>294.69173740335924</v>
      </c>
      <c r="Q259" s="15">
        <v>743.62596677087811</v>
      </c>
      <c r="R259" s="15">
        <v>1038.3177041742374</v>
      </c>
      <c r="S259" s="15"/>
      <c r="T259" s="16">
        <v>49340</v>
      </c>
      <c r="U259" s="15">
        <v>887418.03364046745</v>
      </c>
      <c r="V259" s="15">
        <v>3897.2441977377189</v>
      </c>
      <c r="W259" s="15">
        <v>10338.177232527793</v>
      </c>
      <c r="X259" s="15">
        <v>14235.421430265511</v>
      </c>
      <c r="Y259" s="16"/>
      <c r="Z259" s="16">
        <v>49340</v>
      </c>
      <c r="AA259" s="15">
        <f t="shared" si="22"/>
        <v>6451452.8839558801</v>
      </c>
      <c r="AB259" s="15">
        <f>IPMT($AD$4/12,COUNT(Z$55:Z259),COUNT($Z$55:$Z$331),-$AA$54,$AA$5)</f>
        <v>23941.958843454016</v>
      </c>
      <c r="AC259" s="15">
        <f>PPMT($AD$4/12,COUNT(Z$55:Z259),COUNT($Z$55:$Z$331),-$AA$54,$AA$5)</f>
        <v>78172.255167936062</v>
      </c>
      <c r="AD259" s="15">
        <f t="shared" si="23"/>
        <v>102114.21401139008</v>
      </c>
      <c r="AE259" s="15"/>
      <c r="AF259" s="14">
        <f t="shared" si="18"/>
        <v>49340</v>
      </c>
      <c r="AG259" s="15">
        <f t="shared" si="19"/>
        <v>31029.542585354171</v>
      </c>
      <c r="AH259" s="15">
        <f t="shared" si="20"/>
        <v>95065.704148513585</v>
      </c>
      <c r="AI259" s="15">
        <f t="shared" si="21"/>
        <v>126095.24673386775</v>
      </c>
    </row>
    <row r="260" spans="2:35" x14ac:dyDescent="0.2">
      <c r="B260" s="14">
        <v>49368</v>
      </c>
      <c r="C260" s="15">
        <v>379292.31679561676</v>
      </c>
      <c r="D260" s="15">
        <v>1759.100560743409</v>
      </c>
      <c r="E260" s="15">
        <v>4511.4419120362527</v>
      </c>
      <c r="F260" s="15">
        <v>6270.5424727796617</v>
      </c>
      <c r="H260" s="16">
        <v>49368</v>
      </c>
      <c r="I260" s="15">
        <v>129808.29095274626</v>
      </c>
      <c r="J260" s="15">
        <v>1104.8367095036467</v>
      </c>
      <c r="K260" s="15">
        <v>1331.9144057546187</v>
      </c>
      <c r="L260" s="15">
        <v>2436.7511152582656</v>
      </c>
      <c r="N260" s="16">
        <v>49368</v>
      </c>
      <c r="O260" s="15">
        <v>62805.718850601043</v>
      </c>
      <c r="P260" s="15">
        <v>291.28345172232611</v>
      </c>
      <c r="Q260" s="15">
        <v>747.03425245191124</v>
      </c>
      <c r="R260" s="15">
        <v>1038.3177041742374</v>
      </c>
      <c r="S260" s="15"/>
      <c r="T260" s="16">
        <v>49368</v>
      </c>
      <c r="U260" s="15">
        <v>877079.85640793969</v>
      </c>
      <c r="V260" s="15">
        <v>3851.8423693915347</v>
      </c>
      <c r="W260" s="15">
        <v>10383.579060873975</v>
      </c>
      <c r="X260" s="15">
        <v>14235.421430265509</v>
      </c>
      <c r="Y260" s="16"/>
      <c r="Z260" s="16">
        <v>49368</v>
      </c>
      <c r="AA260" s="15">
        <f t="shared" si="22"/>
        <v>6372993.9971856615</v>
      </c>
      <c r="AB260" s="15">
        <f>IPMT($AD$4/12,COUNT(Z$55:Z260),COUNT($Z$55:$Z$331),-$AA$54,$AA$5)</f>
        <v>23655.327241171584</v>
      </c>
      <c r="AC260" s="15">
        <f>PPMT($AD$4/12,COUNT(Z$55:Z260),COUNT($Z$55:$Z$331),-$AA$54,$AA$5)</f>
        <v>78458.88677021848</v>
      </c>
      <c r="AD260" s="15">
        <f t="shared" si="23"/>
        <v>102114.21401139007</v>
      </c>
      <c r="AE260" s="15"/>
      <c r="AF260" s="14">
        <f t="shared" si="18"/>
        <v>49368</v>
      </c>
      <c r="AG260" s="15">
        <f t="shared" si="19"/>
        <v>30662.390332532501</v>
      </c>
      <c r="AH260" s="15">
        <f t="shared" si="20"/>
        <v>95432.856401335244</v>
      </c>
      <c r="AI260" s="15">
        <f t="shared" si="21"/>
        <v>126095.24673386774</v>
      </c>
    </row>
    <row r="261" spans="2:35" x14ac:dyDescent="0.2">
      <c r="B261" s="14">
        <v>49399</v>
      </c>
      <c r="C261" s="15">
        <v>374760.19744148367</v>
      </c>
      <c r="D261" s="15">
        <v>1738.4231186465763</v>
      </c>
      <c r="E261" s="15">
        <v>4532.1193541330858</v>
      </c>
      <c r="F261" s="15">
        <v>6270.5424727796617</v>
      </c>
      <c r="H261" s="16">
        <v>49399</v>
      </c>
      <c r="I261" s="15">
        <v>128465.15536638291</v>
      </c>
      <c r="J261" s="15">
        <v>1093.6155288949105</v>
      </c>
      <c r="K261" s="15">
        <v>1343.1355863633544</v>
      </c>
      <c r="L261" s="15">
        <v>2436.7511152582647</v>
      </c>
      <c r="N261" s="16">
        <v>49399</v>
      </c>
      <c r="O261" s="15">
        <v>62055.260691158728</v>
      </c>
      <c r="P261" s="15">
        <v>287.85954473192152</v>
      </c>
      <c r="Q261" s="15">
        <v>750.45815944231595</v>
      </c>
      <c r="R261" s="15">
        <v>1038.3177041742374</v>
      </c>
      <c r="S261" s="15"/>
      <c r="T261" s="16">
        <v>49399</v>
      </c>
      <c r="U261" s="15">
        <v>866696.27734706574</v>
      </c>
      <c r="V261" s="15">
        <v>3806.2411513491966</v>
      </c>
      <c r="W261" s="15">
        <v>10429.180278916314</v>
      </c>
      <c r="X261" s="15">
        <v>14235.421430265511</v>
      </c>
      <c r="Y261" s="16"/>
      <c r="Z261" s="16">
        <v>49399</v>
      </c>
      <c r="AA261" s="15">
        <f t="shared" si="22"/>
        <v>6294247.4278306188</v>
      </c>
      <c r="AB261" s="15">
        <f>IPMT($AD$4/12,COUNT(Z$55:Z261),COUNT($Z$55:$Z$331),-$AA$54,$AA$5)</f>
        <v>23367.644656347446</v>
      </c>
      <c r="AC261" s="15">
        <f>PPMT($AD$4/12,COUNT(Z$55:Z261),COUNT($Z$55:$Z$331),-$AA$54,$AA$5)</f>
        <v>78746.569355042608</v>
      </c>
      <c r="AD261" s="15">
        <f t="shared" si="23"/>
        <v>102114.21401139005</v>
      </c>
      <c r="AE261" s="15"/>
      <c r="AF261" s="14">
        <f t="shared" si="18"/>
        <v>49399</v>
      </c>
      <c r="AG261" s="15">
        <f t="shared" si="19"/>
        <v>30293.783999970052</v>
      </c>
      <c r="AH261" s="15">
        <f t="shared" si="20"/>
        <v>95801.462733897672</v>
      </c>
      <c r="AI261" s="15">
        <f t="shared" si="21"/>
        <v>126095.24673386772</v>
      </c>
    </row>
    <row r="262" spans="2:35" x14ac:dyDescent="0.2">
      <c r="B262" s="14">
        <v>49429</v>
      </c>
      <c r="C262" s="15">
        <v>370207.30587364413</v>
      </c>
      <c r="D262" s="15">
        <v>1717.6509049401327</v>
      </c>
      <c r="E262" s="15">
        <v>4552.8915678395288</v>
      </c>
      <c r="F262" s="15">
        <v>6270.5424727796617</v>
      </c>
      <c r="H262" s="16">
        <v>49429</v>
      </c>
      <c r="I262" s="15">
        <v>127110.7040626345</v>
      </c>
      <c r="J262" s="15">
        <v>1082.2998115098551</v>
      </c>
      <c r="K262" s="15">
        <v>1354.4513037484098</v>
      </c>
      <c r="L262" s="15">
        <v>2436.7511152582647</v>
      </c>
      <c r="N262" s="16">
        <v>49429</v>
      </c>
      <c r="O262" s="15">
        <v>61301.362931818971</v>
      </c>
      <c r="P262" s="15">
        <v>284.41994483447752</v>
      </c>
      <c r="Q262" s="15">
        <v>753.89775933975977</v>
      </c>
      <c r="R262" s="15">
        <v>1038.3177041742374</v>
      </c>
      <c r="S262" s="15"/>
      <c r="T262" s="16">
        <v>49429</v>
      </c>
      <c r="U262" s="15">
        <v>856267.09706814948</v>
      </c>
      <c r="V262" s="15">
        <v>3760.4396679576216</v>
      </c>
      <c r="W262" s="15">
        <v>10474.981762307885</v>
      </c>
      <c r="X262" s="15">
        <v>14235.421430265507</v>
      </c>
      <c r="Y262" s="16"/>
      <c r="Z262" s="16">
        <v>49429</v>
      </c>
      <c r="AA262" s="15">
        <f t="shared" si="22"/>
        <v>6215212.1210546074</v>
      </c>
      <c r="AB262" s="15">
        <f>IPMT($AD$4/12,COUNT(Z$55:Z262),COUNT($Z$55:$Z$331),-$AA$54,$AA$5)</f>
        <v>23078.90723537896</v>
      </c>
      <c r="AC262" s="15">
        <f>PPMT($AD$4/12,COUNT(Z$55:Z262),COUNT($Z$55:$Z$331),-$AA$54,$AA$5)</f>
        <v>79035.306776011101</v>
      </c>
      <c r="AD262" s="15">
        <f t="shared" si="23"/>
        <v>102114.21401139005</v>
      </c>
      <c r="AE262" s="15"/>
      <c r="AF262" s="14">
        <f t="shared" si="18"/>
        <v>49429</v>
      </c>
      <c r="AG262" s="15">
        <f t="shared" si="19"/>
        <v>29923.717564621045</v>
      </c>
      <c r="AH262" s="15">
        <f t="shared" si="20"/>
        <v>96171.529169246685</v>
      </c>
      <c r="AI262" s="15">
        <f t="shared" si="21"/>
        <v>126095.24673386774</v>
      </c>
    </row>
    <row r="263" spans="2:35" x14ac:dyDescent="0.2">
      <c r="B263" s="14">
        <v>49460</v>
      </c>
      <c r="C263" s="15">
        <v>365633.54688611865</v>
      </c>
      <c r="D263" s="15">
        <v>1696.7834852542012</v>
      </c>
      <c r="E263" s="15">
        <v>4573.7589875254598</v>
      </c>
      <c r="F263" s="15">
        <v>6270.5424727796608</v>
      </c>
      <c r="H263" s="16">
        <v>49460</v>
      </c>
      <c r="I263" s="15">
        <v>125744.84170826644</v>
      </c>
      <c r="J263" s="15">
        <v>1070.8887608902114</v>
      </c>
      <c r="K263" s="15">
        <v>1365.8623543680537</v>
      </c>
      <c r="L263" s="15">
        <v>2436.7511152582651</v>
      </c>
      <c r="N263" s="16">
        <v>49460</v>
      </c>
      <c r="O263" s="15">
        <v>60544.009807748902</v>
      </c>
      <c r="P263" s="15">
        <v>280.96458010417024</v>
      </c>
      <c r="Q263" s="15">
        <v>757.353124070067</v>
      </c>
      <c r="R263" s="15">
        <v>1038.3177041742372</v>
      </c>
      <c r="S263" s="15"/>
      <c r="T263" s="16">
        <v>49460</v>
      </c>
      <c r="U263" s="15">
        <v>845792.11530584155</v>
      </c>
      <c r="V263" s="15">
        <v>3714.4370397181538</v>
      </c>
      <c r="W263" s="15">
        <v>10520.984390547355</v>
      </c>
      <c r="X263" s="15">
        <v>14235.421430265509</v>
      </c>
      <c r="Y263" s="16"/>
      <c r="Z263" s="16">
        <v>49460</v>
      </c>
      <c r="AA263" s="15">
        <f t="shared" si="22"/>
        <v>6135887.0181537513</v>
      </c>
      <c r="AB263" s="15">
        <f>IPMT($AD$4/12,COUNT(Z$55:Z263),COUNT($Z$55:$Z$331),-$AA$54,$AA$5)</f>
        <v>22789.111110533588</v>
      </c>
      <c r="AC263" s="15">
        <f>PPMT($AD$4/12,COUNT(Z$55:Z263),COUNT($Z$55:$Z$331),-$AA$54,$AA$5)</f>
        <v>79325.10290085648</v>
      </c>
      <c r="AD263" s="15">
        <f t="shared" si="23"/>
        <v>102114.21401139007</v>
      </c>
      <c r="AE263" s="15"/>
      <c r="AF263" s="14">
        <f t="shared" si="18"/>
        <v>49460</v>
      </c>
      <c r="AG263" s="15">
        <f t="shared" si="19"/>
        <v>29552.184976500324</v>
      </c>
      <c r="AH263" s="15">
        <f t="shared" si="20"/>
        <v>96543.061757367424</v>
      </c>
      <c r="AI263" s="15">
        <f t="shared" si="21"/>
        <v>126095.24673386775</v>
      </c>
    </row>
    <row r="264" spans="2:35" x14ac:dyDescent="0.2">
      <c r="B264" s="14">
        <v>49490</v>
      </c>
      <c r="C264" s="15">
        <v>361038.82483656704</v>
      </c>
      <c r="D264" s="15">
        <v>1675.8204232280427</v>
      </c>
      <c r="E264" s="15">
        <v>4594.7220495516185</v>
      </c>
      <c r="F264" s="15">
        <v>6270.5424727796617</v>
      </c>
      <c r="H264" s="16">
        <v>49490</v>
      </c>
      <c r="I264" s="15">
        <v>124367.47216687584</v>
      </c>
      <c r="J264" s="15">
        <v>1059.381573867669</v>
      </c>
      <c r="K264" s="15">
        <v>1377.3695413905959</v>
      </c>
      <c r="L264" s="15">
        <v>2436.7511152582647</v>
      </c>
      <c r="N264" s="16">
        <v>49490</v>
      </c>
      <c r="O264" s="15">
        <v>59783.185481860179</v>
      </c>
      <c r="P264" s="15">
        <v>277.49337828551575</v>
      </c>
      <c r="Q264" s="15">
        <v>760.82432588872155</v>
      </c>
      <c r="R264" s="15">
        <v>1038.3177041742374</v>
      </c>
      <c r="S264" s="15"/>
      <c r="T264" s="16">
        <v>49490</v>
      </c>
      <c r="U264" s="15">
        <v>835271.13091529417</v>
      </c>
      <c r="V264" s="15">
        <v>3668.2323832696661</v>
      </c>
      <c r="W264" s="15">
        <v>10567.189046995843</v>
      </c>
      <c r="X264" s="15">
        <v>14235.421430265509</v>
      </c>
      <c r="Y264" s="16"/>
      <c r="Z264" s="16">
        <v>49490</v>
      </c>
      <c r="AA264" s="15">
        <f t="shared" si="22"/>
        <v>6056271.0565422587</v>
      </c>
      <c r="AB264" s="15">
        <f>IPMT($AD$4/12,COUNT(Z$55:Z264),COUNT($Z$55:$Z$331),-$AA$54,$AA$5)</f>
        <v>22498.252399897116</v>
      </c>
      <c r="AC264" s="15">
        <f>PPMT($AD$4/12,COUNT(Z$55:Z264),COUNT($Z$55:$Z$331),-$AA$54,$AA$5)</f>
        <v>79615.961611492952</v>
      </c>
      <c r="AD264" s="15">
        <f t="shared" si="23"/>
        <v>102114.21401139007</v>
      </c>
      <c r="AE264" s="15"/>
      <c r="AF264" s="14">
        <f t="shared" ref="AF264:AF327" si="24">B264</f>
        <v>49490</v>
      </c>
      <c r="AG264" s="15">
        <f t="shared" ref="AG264:AG327" si="25">SUM(D264,J264,P264,V264,AB264)</f>
        <v>29179.18015854801</v>
      </c>
      <c r="AH264" s="15">
        <f t="shared" ref="AH264:AH327" si="26">SUM(E264,K264,Q264,W264,AC264)</f>
        <v>96916.066575319739</v>
      </c>
      <c r="AI264" s="15">
        <f t="shared" ref="AI264:AI327" si="27">SUM(AG264:AH264)</f>
        <v>126095.24673386775</v>
      </c>
    </row>
    <row r="265" spans="2:35" x14ac:dyDescent="0.2">
      <c r="B265" s="14">
        <v>49521</v>
      </c>
      <c r="C265" s="15">
        <v>356423.04364428832</v>
      </c>
      <c r="D265" s="15">
        <v>1654.7612805009314</v>
      </c>
      <c r="E265" s="15">
        <v>4615.7811922787296</v>
      </c>
      <c r="F265" s="15">
        <v>6270.5424727796608</v>
      </c>
      <c r="H265" s="16">
        <v>49521</v>
      </c>
      <c r="I265" s="15">
        <v>122978.49849212493</v>
      </c>
      <c r="J265" s="15">
        <v>1047.7774405073435</v>
      </c>
      <c r="K265" s="15">
        <v>1388.9736747509216</v>
      </c>
      <c r="L265" s="15">
        <v>2436.7511152582651</v>
      </c>
      <c r="N265" s="16">
        <v>49521</v>
      </c>
      <c r="O265" s="15">
        <v>59018.874044477801</v>
      </c>
      <c r="P265" s="15">
        <v>274.00626679185916</v>
      </c>
      <c r="Q265" s="15">
        <v>764.31143738237813</v>
      </c>
      <c r="R265" s="15">
        <v>1038.3177041742374</v>
      </c>
      <c r="S265" s="15"/>
      <c r="T265" s="16">
        <v>49521</v>
      </c>
      <c r="U265" s="15">
        <v>824703.94186829834</v>
      </c>
      <c r="V265" s="15">
        <v>3621.8248113716099</v>
      </c>
      <c r="W265" s="15">
        <v>10613.596618893898</v>
      </c>
      <c r="X265" s="15">
        <v>14235.421430265509</v>
      </c>
      <c r="Y265" s="16"/>
      <c r="Z265" s="16">
        <v>49521</v>
      </c>
      <c r="AA265" s="15">
        <f t="shared" si="22"/>
        <v>5976363.1697381902</v>
      </c>
      <c r="AB265" s="15">
        <f>IPMT($AD$4/12,COUNT(Z$55:Z265),COUNT($Z$55:$Z$331),-$AA$54,$AA$5)</f>
        <v>22206.327207321639</v>
      </c>
      <c r="AC265" s="15">
        <f>PPMT($AD$4/12,COUNT(Z$55:Z265),COUNT($Z$55:$Z$331),-$AA$54,$AA$5)</f>
        <v>79907.886804068417</v>
      </c>
      <c r="AD265" s="15">
        <f t="shared" si="23"/>
        <v>102114.21401139005</v>
      </c>
      <c r="AE265" s="15"/>
      <c r="AF265" s="14">
        <f t="shared" si="24"/>
        <v>49521</v>
      </c>
      <c r="AG265" s="15">
        <f t="shared" si="25"/>
        <v>28804.697006493385</v>
      </c>
      <c r="AH265" s="15">
        <f t="shared" si="26"/>
        <v>97290.549727374339</v>
      </c>
      <c r="AI265" s="15">
        <f t="shared" si="27"/>
        <v>126095.24673386772</v>
      </c>
    </row>
    <row r="266" spans="2:35" x14ac:dyDescent="0.2">
      <c r="B266" s="14">
        <v>49552</v>
      </c>
      <c r="C266" s="15">
        <v>351786.10678821162</v>
      </c>
      <c r="D266" s="15">
        <v>1633.6056167029874</v>
      </c>
      <c r="E266" s="15">
        <v>4636.9368560766743</v>
      </c>
      <c r="F266" s="15">
        <v>6270.5424727796617</v>
      </c>
      <c r="H266" s="16">
        <v>49552</v>
      </c>
      <c r="I266" s="15">
        <v>121577.82292091743</v>
      </c>
      <c r="J266" s="15">
        <v>1036.0755440507698</v>
      </c>
      <c r="K266" s="15">
        <v>1400.6755712074955</v>
      </c>
      <c r="L266" s="15">
        <v>2436.7511152582656</v>
      </c>
      <c r="N266" s="16">
        <v>49552</v>
      </c>
      <c r="O266" s="15">
        <v>58251.059513007422</v>
      </c>
      <c r="P266" s="15">
        <v>270.50317270385659</v>
      </c>
      <c r="Q266" s="15">
        <v>767.81453147038064</v>
      </c>
      <c r="R266" s="15">
        <v>1038.3177041742372</v>
      </c>
      <c r="S266" s="15"/>
      <c r="T266" s="16">
        <v>49552</v>
      </c>
      <c r="U266" s="15">
        <v>814090.34524940443</v>
      </c>
      <c r="V266" s="15">
        <v>3575.213432886967</v>
      </c>
      <c r="W266" s="15">
        <v>10660.207997378542</v>
      </c>
      <c r="X266" s="15">
        <v>14235.421430265509</v>
      </c>
      <c r="Y266" s="16"/>
      <c r="Z266" s="16">
        <v>49552</v>
      </c>
      <c r="AA266" s="15">
        <f t="shared" si="22"/>
        <v>5896162.2873491738</v>
      </c>
      <c r="AB266" s="15">
        <f>IPMT($AD$4/12,COUNT(Z$55:Z266),COUNT($Z$55:$Z$331),-$AA$54,$AA$5)</f>
        <v>21913.331622373389</v>
      </c>
      <c r="AC266" s="15">
        <f>PPMT($AD$4/12,COUNT(Z$55:Z266),COUNT($Z$55:$Z$331),-$AA$54,$AA$5)</f>
        <v>80200.882389016682</v>
      </c>
      <c r="AD266" s="15">
        <f t="shared" si="23"/>
        <v>102114.21401139007</v>
      </c>
      <c r="AE266" s="15"/>
      <c r="AF266" s="14">
        <f t="shared" si="24"/>
        <v>49552</v>
      </c>
      <c r="AG266" s="15">
        <f t="shared" si="25"/>
        <v>28428.729388717969</v>
      </c>
      <c r="AH266" s="15">
        <f t="shared" si="26"/>
        <v>97666.517345149769</v>
      </c>
      <c r="AI266" s="15">
        <f t="shared" si="27"/>
        <v>126095.24673386774</v>
      </c>
    </row>
    <row r="267" spans="2:35" x14ac:dyDescent="0.2">
      <c r="B267" s="14">
        <v>49582</v>
      </c>
      <c r="C267" s="15">
        <v>347127.91730487795</v>
      </c>
      <c r="D267" s="15">
        <v>1612.3529894459691</v>
      </c>
      <c r="E267" s="15">
        <v>4658.1894833336919</v>
      </c>
      <c r="F267" s="15">
        <v>6270.5424727796608</v>
      </c>
      <c r="H267" s="16">
        <v>49582</v>
      </c>
      <c r="I267" s="15">
        <v>120165.34686651758</v>
      </c>
      <c r="J267" s="15">
        <v>1024.2750608584142</v>
      </c>
      <c r="K267" s="15">
        <v>1412.4760543998507</v>
      </c>
      <c r="L267" s="15">
        <v>2436.7511152582647</v>
      </c>
      <c r="N267" s="16">
        <v>49582</v>
      </c>
      <c r="O267" s="15">
        <v>57479.725831601136</v>
      </c>
      <c r="P267" s="15">
        <v>266.98402276795071</v>
      </c>
      <c r="Q267" s="15">
        <v>771.3336814062867</v>
      </c>
      <c r="R267" s="15">
        <v>1038.3177041742374</v>
      </c>
      <c r="S267" s="15"/>
      <c r="T267" s="16">
        <v>49582</v>
      </c>
      <c r="U267" s="15">
        <v>803430.13725202589</v>
      </c>
      <c r="V267" s="15">
        <v>3528.3973527651465</v>
      </c>
      <c r="W267" s="15">
        <v>10707.024077500364</v>
      </c>
      <c r="X267" s="15">
        <v>14235.421430265511</v>
      </c>
      <c r="Y267" s="16"/>
      <c r="Z267" s="16">
        <v>49582</v>
      </c>
      <c r="AA267" s="15">
        <f t="shared" si="22"/>
        <v>5815667.3350580642</v>
      </c>
      <c r="AB267" s="15">
        <f>IPMT($AD$4/12,COUNT(Z$55:Z267),COUNT($Z$55:$Z$331),-$AA$54,$AA$5)</f>
        <v>21619.261720280323</v>
      </c>
      <c r="AC267" s="15">
        <f>PPMT($AD$4/12,COUNT(Z$55:Z267),COUNT($Z$55:$Z$331),-$AA$54,$AA$5)</f>
        <v>80494.95229110973</v>
      </c>
      <c r="AD267" s="15">
        <f t="shared" si="23"/>
        <v>102114.21401139005</v>
      </c>
      <c r="AE267" s="15"/>
      <c r="AF267" s="14">
        <f t="shared" si="24"/>
        <v>49582</v>
      </c>
      <c r="AG267" s="15">
        <f t="shared" si="25"/>
        <v>28051.271146117804</v>
      </c>
      <c r="AH267" s="15">
        <f t="shared" si="26"/>
        <v>98043.975587749926</v>
      </c>
      <c r="AI267" s="15">
        <f t="shared" si="27"/>
        <v>126095.24673386774</v>
      </c>
    </row>
    <row r="268" spans="2:35" x14ac:dyDescent="0.2">
      <c r="B268" s="14">
        <v>49613</v>
      </c>
      <c r="C268" s="15">
        <v>342448.37778641231</v>
      </c>
      <c r="D268" s="15">
        <v>1591.0029543140231</v>
      </c>
      <c r="E268" s="15">
        <v>4679.5395184656381</v>
      </c>
      <c r="F268" s="15">
        <v>6270.5424727796617</v>
      </c>
      <c r="H268" s="16">
        <v>49613</v>
      </c>
      <c r="I268" s="15">
        <v>118740.97091161102</v>
      </c>
      <c r="J268" s="15">
        <v>1012.3751603517034</v>
      </c>
      <c r="K268" s="15">
        <v>1424.3759549065619</v>
      </c>
      <c r="L268" s="15">
        <v>2436.7511152582651</v>
      </c>
      <c r="N268" s="16">
        <v>49613</v>
      </c>
      <c r="O268" s="15">
        <v>56704.856870821735</v>
      </c>
      <c r="P268" s="15">
        <v>263.44874339483852</v>
      </c>
      <c r="Q268" s="15">
        <v>774.86896077939866</v>
      </c>
      <c r="R268" s="15">
        <v>1038.3177041742372</v>
      </c>
      <c r="S268" s="15"/>
      <c r="T268" s="16">
        <v>49613</v>
      </c>
      <c r="U268" s="15">
        <v>792723.11317452556</v>
      </c>
      <c r="V268" s="15">
        <v>3481.3756720247911</v>
      </c>
      <c r="W268" s="15">
        <v>10754.045758240718</v>
      </c>
      <c r="X268" s="15">
        <v>14235.421430265509</v>
      </c>
      <c r="Y268" s="16"/>
      <c r="Z268" s="16">
        <v>49613</v>
      </c>
      <c r="AA268" s="15">
        <f t="shared" si="22"/>
        <v>5734877.2346085533</v>
      </c>
      <c r="AB268" s="15">
        <f>IPMT($AD$4/12,COUNT(Z$55:Z268),COUNT($Z$55:$Z$331),-$AA$54,$AA$5)</f>
        <v>21324.113561879592</v>
      </c>
      <c r="AC268" s="15">
        <f>PPMT($AD$4/12,COUNT(Z$55:Z268),COUNT($Z$55:$Z$331),-$AA$54,$AA$5)</f>
        <v>80790.100449510486</v>
      </c>
      <c r="AD268" s="15">
        <f t="shared" si="23"/>
        <v>102114.21401139008</v>
      </c>
      <c r="AE268" s="15"/>
      <c r="AF268" s="14">
        <f t="shared" si="24"/>
        <v>49613</v>
      </c>
      <c r="AG268" s="15">
        <f t="shared" si="25"/>
        <v>27672.316091964949</v>
      </c>
      <c r="AH268" s="15">
        <f t="shared" si="26"/>
        <v>98422.9306419028</v>
      </c>
      <c r="AI268" s="15">
        <f t="shared" si="27"/>
        <v>126095.24673386775</v>
      </c>
    </row>
    <row r="269" spans="2:35" x14ac:dyDescent="0.2">
      <c r="B269" s="14">
        <v>49643</v>
      </c>
      <c r="C269" s="15">
        <v>337747.39037848706</v>
      </c>
      <c r="D269" s="15">
        <v>1569.555064854389</v>
      </c>
      <c r="E269" s="15">
        <v>4700.9874079252722</v>
      </c>
      <c r="F269" s="15">
        <v>6270.5424727796617</v>
      </c>
      <c r="H269" s="16">
        <v>49643</v>
      </c>
      <c r="I269" s="15">
        <v>117304.59480130731</v>
      </c>
      <c r="J269" s="15">
        <v>1000.3750049545616</v>
      </c>
      <c r="K269" s="15">
        <v>1436.3761103037034</v>
      </c>
      <c r="L269" s="15">
        <v>2436.7511152582651</v>
      </c>
      <c r="N269" s="16">
        <v>49643</v>
      </c>
      <c r="O269" s="15">
        <v>55926.436427305431</v>
      </c>
      <c r="P269" s="15">
        <v>259.89726065793297</v>
      </c>
      <c r="Q269" s="15">
        <v>778.42044351630432</v>
      </c>
      <c r="R269" s="15">
        <v>1038.3177041742374</v>
      </c>
      <c r="S269" s="15"/>
      <c r="T269" s="16">
        <v>49643</v>
      </c>
      <c r="U269" s="15">
        <v>781969.06741628482</v>
      </c>
      <c r="V269" s="15">
        <v>3434.1474877365172</v>
      </c>
      <c r="W269" s="15">
        <v>10801.273942528993</v>
      </c>
      <c r="X269" s="15">
        <v>14235.421430265509</v>
      </c>
      <c r="Y269" s="16"/>
      <c r="Z269" s="16">
        <v>49643</v>
      </c>
      <c r="AA269" s="15">
        <f t="shared" si="22"/>
        <v>5653790.9037907282</v>
      </c>
      <c r="AB269" s="15">
        <f>IPMT($AD$4/12,COUNT(Z$55:Z269),COUNT($Z$55:$Z$331),-$AA$54,$AA$5)</f>
        <v>21027.883193564714</v>
      </c>
      <c r="AC269" s="15">
        <f>PPMT($AD$4/12,COUNT(Z$55:Z269),COUNT($Z$55:$Z$331),-$AA$54,$AA$5)</f>
        <v>81086.330817825336</v>
      </c>
      <c r="AD269" s="15">
        <f t="shared" si="23"/>
        <v>102114.21401139005</v>
      </c>
      <c r="AE269" s="15"/>
      <c r="AF269" s="14">
        <f t="shared" si="24"/>
        <v>49643</v>
      </c>
      <c r="AG269" s="15">
        <f t="shared" si="25"/>
        <v>27291.858011768116</v>
      </c>
      <c r="AH269" s="15">
        <f t="shared" si="26"/>
        <v>98803.388722099611</v>
      </c>
      <c r="AI269" s="15">
        <f t="shared" si="27"/>
        <v>126095.24673386772</v>
      </c>
    </row>
    <row r="270" spans="2:35" x14ac:dyDescent="0.2">
      <c r="B270" s="14">
        <v>49674</v>
      </c>
      <c r="C270" s="15">
        <v>333024.85677827545</v>
      </c>
      <c r="D270" s="15">
        <v>1548.0088725680648</v>
      </c>
      <c r="E270" s="15">
        <v>4722.5336002115973</v>
      </c>
      <c r="F270" s="15">
        <v>6270.5424727796617</v>
      </c>
      <c r="H270" s="16">
        <v>49674</v>
      </c>
      <c r="I270" s="15">
        <v>115856.1174360835</v>
      </c>
      <c r="J270" s="15">
        <v>988.27375003446093</v>
      </c>
      <c r="K270" s="15">
        <v>1448.4773652238043</v>
      </c>
      <c r="L270" s="15">
        <v>2436.7511152582651</v>
      </c>
      <c r="N270" s="16">
        <v>49674</v>
      </c>
      <c r="O270" s="15">
        <v>55144.448223423009</v>
      </c>
      <c r="P270" s="15">
        <v>256.3295002918166</v>
      </c>
      <c r="Q270" s="15">
        <v>781.98820388242075</v>
      </c>
      <c r="R270" s="15">
        <v>1038.3177041742374</v>
      </c>
      <c r="S270" s="15"/>
      <c r="T270" s="16">
        <v>49674</v>
      </c>
      <c r="U270" s="15">
        <v>771167.79347375582</v>
      </c>
      <c r="V270" s="15">
        <v>3386.7118930055772</v>
      </c>
      <c r="W270" s="15">
        <v>10848.709537259931</v>
      </c>
      <c r="X270" s="15">
        <v>14235.421430265507</v>
      </c>
      <c r="Y270" s="16"/>
      <c r="Z270" s="16">
        <v>49674</v>
      </c>
      <c r="AA270" s="15">
        <f t="shared" si="22"/>
        <v>5572407.2564265709</v>
      </c>
      <c r="AB270" s="15">
        <f>IPMT($AD$4/12,COUNT(Z$55:Z270),COUNT($Z$55:$Z$331),-$AA$54,$AA$5)</f>
        <v>20730.566647232688</v>
      </c>
      <c r="AC270" s="15">
        <f>PPMT($AD$4/12,COUNT(Z$55:Z270),COUNT($Z$55:$Z$331),-$AA$54,$AA$5)</f>
        <v>81383.647364157368</v>
      </c>
      <c r="AD270" s="15">
        <f t="shared" si="23"/>
        <v>102114.21401139005</v>
      </c>
      <c r="AE270" s="15"/>
      <c r="AF270" s="14">
        <f t="shared" si="24"/>
        <v>49674</v>
      </c>
      <c r="AG270" s="15">
        <f t="shared" si="25"/>
        <v>26909.89066313261</v>
      </c>
      <c r="AH270" s="15">
        <f t="shared" si="26"/>
        <v>99185.356070735113</v>
      </c>
      <c r="AI270" s="15">
        <f t="shared" si="27"/>
        <v>126095.24673386772</v>
      </c>
    </row>
    <row r="271" spans="2:35" x14ac:dyDescent="0.2">
      <c r="B271" s="14">
        <v>49705</v>
      </c>
      <c r="C271" s="15">
        <v>328280.6782323962</v>
      </c>
      <c r="D271" s="15">
        <v>1526.3639269004284</v>
      </c>
      <c r="E271" s="15">
        <v>4744.1785458792328</v>
      </c>
      <c r="F271" s="15">
        <v>6270.5424727796617</v>
      </c>
      <c r="H271" s="16">
        <v>49705</v>
      </c>
      <c r="I271" s="15">
        <v>114395.4368646682</v>
      </c>
      <c r="J271" s="15">
        <v>976.07054384296896</v>
      </c>
      <c r="K271" s="15">
        <v>1460.6805714152963</v>
      </c>
      <c r="L271" s="15">
        <v>2436.7511152582651</v>
      </c>
      <c r="N271" s="16">
        <v>49705</v>
      </c>
      <c r="O271" s="15">
        <v>54358.875906939458</v>
      </c>
      <c r="P271" s="15">
        <v>252.74538769068883</v>
      </c>
      <c r="Q271" s="15">
        <v>785.57231648354843</v>
      </c>
      <c r="R271" s="15">
        <v>1038.3177041742372</v>
      </c>
      <c r="S271" s="15"/>
      <c r="T271" s="16">
        <v>49705</v>
      </c>
      <c r="U271" s="15">
        <v>760319.08393649594</v>
      </c>
      <c r="V271" s="15">
        <v>3339.0679769544427</v>
      </c>
      <c r="W271" s="15">
        <v>10896.353453311065</v>
      </c>
      <c r="X271" s="15">
        <v>14235.421430265507</v>
      </c>
      <c r="Y271" s="16"/>
      <c r="Z271" s="16">
        <v>49705</v>
      </c>
      <c r="AA271" s="15">
        <f t="shared" si="22"/>
        <v>5490725.2023554118</v>
      </c>
      <c r="AB271" s="15">
        <f>IPMT($AD$4/12,COUNT(Z$55:Z271),COUNT($Z$55:$Z$331),-$AA$54,$AA$5)</f>
        <v>20432.15994023078</v>
      </c>
      <c r="AC271" s="15">
        <f>PPMT($AD$4/12,COUNT(Z$55:Z271),COUNT($Z$55:$Z$331),-$AA$54,$AA$5)</f>
        <v>81682.054071159277</v>
      </c>
      <c r="AD271" s="15">
        <f t="shared" si="23"/>
        <v>102114.21401139005</v>
      </c>
      <c r="AE271" s="15"/>
      <c r="AF271" s="14">
        <f t="shared" si="24"/>
        <v>49705</v>
      </c>
      <c r="AG271" s="15">
        <f t="shared" si="25"/>
        <v>26526.407775619307</v>
      </c>
      <c r="AH271" s="15">
        <f t="shared" si="26"/>
        <v>99568.838958248423</v>
      </c>
      <c r="AI271" s="15">
        <f t="shared" si="27"/>
        <v>126095.24673386774</v>
      </c>
    </row>
    <row r="272" spans="2:35" x14ac:dyDescent="0.2">
      <c r="B272" s="14">
        <v>49734</v>
      </c>
      <c r="C272" s="15">
        <v>323514.75553484837</v>
      </c>
      <c r="D272" s="15">
        <v>1504.6197752318153</v>
      </c>
      <c r="E272" s="15">
        <v>4765.9226975478459</v>
      </c>
      <c r="F272" s="15">
        <v>6270.5424727796617</v>
      </c>
      <c r="H272" s="16">
        <v>49734</v>
      </c>
      <c r="I272" s="15">
        <v>112922.45027686574</v>
      </c>
      <c r="J272" s="15">
        <v>963.76452745580036</v>
      </c>
      <c r="K272" s="15">
        <v>1472.9865878024648</v>
      </c>
      <c r="L272" s="15">
        <v>2436.7511152582651</v>
      </c>
      <c r="N272" s="16">
        <v>49734</v>
      </c>
      <c r="O272" s="15">
        <v>53569.703050672026</v>
      </c>
      <c r="P272" s="15">
        <v>249.14484790680589</v>
      </c>
      <c r="Q272" s="15">
        <v>789.17285626743137</v>
      </c>
      <c r="R272" s="15">
        <v>1038.3177041742372</v>
      </c>
      <c r="S272" s="15"/>
      <c r="T272" s="16">
        <v>49734</v>
      </c>
      <c r="U272" s="15">
        <v>749422.73048318492</v>
      </c>
      <c r="V272" s="15">
        <v>3291.2148247053192</v>
      </c>
      <c r="W272" s="15">
        <v>10944.206605560188</v>
      </c>
      <c r="X272" s="15">
        <v>14235.421430265507</v>
      </c>
      <c r="Y272" s="16"/>
      <c r="Z272" s="16">
        <v>49734</v>
      </c>
      <c r="AA272" s="15">
        <f t="shared" si="22"/>
        <v>5408743.6474193251</v>
      </c>
      <c r="AB272" s="15">
        <f>IPMT($AD$4/12,COUNT(Z$55:Z272),COUNT($Z$55:$Z$331),-$AA$54,$AA$5)</f>
        <v>20132.659075303196</v>
      </c>
      <c r="AC272" s="15">
        <f>PPMT($AD$4/12,COUNT(Z$55:Z272),COUNT($Z$55:$Z$331),-$AA$54,$AA$5)</f>
        <v>81981.554936086875</v>
      </c>
      <c r="AD272" s="15">
        <f t="shared" si="23"/>
        <v>102114.21401139007</v>
      </c>
      <c r="AE272" s="15"/>
      <c r="AF272" s="14">
        <f t="shared" si="24"/>
        <v>49734</v>
      </c>
      <c r="AG272" s="15">
        <f t="shared" si="25"/>
        <v>26141.403050602938</v>
      </c>
      <c r="AH272" s="15">
        <f t="shared" si="26"/>
        <v>99953.8436832648</v>
      </c>
      <c r="AI272" s="15">
        <f t="shared" si="27"/>
        <v>126095.24673386774</v>
      </c>
    </row>
    <row r="273" spans="2:35" x14ac:dyDescent="0.2">
      <c r="B273" s="14">
        <v>49765</v>
      </c>
      <c r="C273" s="15">
        <v>318726.98902493675</v>
      </c>
      <c r="D273" s="15">
        <v>1482.7759628680542</v>
      </c>
      <c r="E273" s="15">
        <v>4787.7665099116066</v>
      </c>
      <c r="F273" s="15">
        <v>6270.5424727796608</v>
      </c>
      <c r="H273" s="16">
        <v>49765</v>
      </c>
      <c r="I273" s="15">
        <v>111437.05399631984</v>
      </c>
      <c r="J273" s="15">
        <v>951.35483471235989</v>
      </c>
      <c r="K273" s="15">
        <v>1485.3962805459053</v>
      </c>
      <c r="L273" s="15">
        <v>2436.7511152582651</v>
      </c>
      <c r="N273" s="16">
        <v>49765</v>
      </c>
      <c r="O273" s="15">
        <v>52776.913152146699</v>
      </c>
      <c r="P273" s="15">
        <v>245.5278056489135</v>
      </c>
      <c r="Q273" s="15">
        <v>792.78989852532368</v>
      </c>
      <c r="R273" s="15">
        <v>1038.3177041742372</v>
      </c>
      <c r="S273" s="15"/>
      <c r="T273" s="16">
        <v>49765</v>
      </c>
      <c r="U273" s="15">
        <v>738478.52387762477</v>
      </c>
      <c r="V273" s="15">
        <v>3243.151517362568</v>
      </c>
      <c r="W273" s="15">
        <v>10992.269912902942</v>
      </c>
      <c r="X273" s="15">
        <v>14235.421430265511</v>
      </c>
      <c r="Y273" s="16"/>
      <c r="Z273" s="16">
        <v>49765</v>
      </c>
      <c r="AA273" s="15">
        <f t="shared" si="22"/>
        <v>5326461.4934484726</v>
      </c>
      <c r="AB273" s="15">
        <f>IPMT($AD$4/12,COUNT(Z$55:Z273),COUNT($Z$55:$Z$331),-$AA$54,$AA$5)</f>
        <v>19832.060040537548</v>
      </c>
      <c r="AC273" s="15">
        <f>PPMT($AD$4/12,COUNT(Z$55:Z273),COUNT($Z$55:$Z$331),-$AA$54,$AA$5)</f>
        <v>82282.153970852523</v>
      </c>
      <c r="AD273" s="15">
        <f t="shared" si="23"/>
        <v>102114.21401139007</v>
      </c>
      <c r="AE273" s="15"/>
      <c r="AF273" s="14">
        <f t="shared" si="24"/>
        <v>49765</v>
      </c>
      <c r="AG273" s="15">
        <f t="shared" si="25"/>
        <v>25754.870161129445</v>
      </c>
      <c r="AH273" s="15">
        <f t="shared" si="26"/>
        <v>100340.3765727383</v>
      </c>
      <c r="AI273" s="15">
        <f t="shared" si="27"/>
        <v>126095.24673386774</v>
      </c>
    </row>
    <row r="274" spans="2:35" x14ac:dyDescent="0.2">
      <c r="B274" s="14">
        <v>49795</v>
      </c>
      <c r="C274" s="15">
        <v>313917.27858518803</v>
      </c>
      <c r="D274" s="15">
        <v>1460.8320330309591</v>
      </c>
      <c r="E274" s="15">
        <v>4809.7104397487019</v>
      </c>
      <c r="F274" s="15">
        <v>6270.5424727796608</v>
      </c>
      <c r="H274" s="16">
        <v>49795</v>
      </c>
      <c r="I274" s="15">
        <v>109939.14347321635</v>
      </c>
      <c r="J274" s="15">
        <v>938.84059215477862</v>
      </c>
      <c r="K274" s="15">
        <v>1497.9105231034866</v>
      </c>
      <c r="L274" s="15">
        <v>2436.7511152582651</v>
      </c>
      <c r="N274" s="16">
        <v>49795</v>
      </c>
      <c r="O274" s="15">
        <v>51980.489633253135</v>
      </c>
      <c r="P274" s="15">
        <v>241.89418528067236</v>
      </c>
      <c r="Q274" s="15">
        <v>796.42351889356485</v>
      </c>
      <c r="R274" s="15">
        <v>1038.3177041742372</v>
      </c>
      <c r="S274" s="15"/>
      <c r="T274" s="16">
        <v>49795</v>
      </c>
      <c r="U274" s="15">
        <v>727486.25396472181</v>
      </c>
      <c r="V274" s="15">
        <v>3194.8771319950692</v>
      </c>
      <c r="W274" s="15">
        <v>11040.544298270441</v>
      </c>
      <c r="X274" s="15">
        <v>14235.421430265509</v>
      </c>
      <c r="Y274" s="16"/>
      <c r="Z274" s="16">
        <v>49795</v>
      </c>
      <c r="AA274" s="15">
        <f t="shared" si="22"/>
        <v>5243877.6382463938</v>
      </c>
      <c r="AB274" s="15">
        <f>IPMT($AD$4/12,COUNT(Z$55:Z274),COUNT($Z$55:$Z$331),-$AA$54,$AA$5)</f>
        <v>19530.358809311088</v>
      </c>
      <c r="AC274" s="15">
        <f>PPMT($AD$4/12,COUNT(Z$55:Z274),COUNT($Z$55:$Z$331),-$AA$54,$AA$5)</f>
        <v>82583.855202078979</v>
      </c>
      <c r="AD274" s="15">
        <f t="shared" si="23"/>
        <v>102114.21401139007</v>
      </c>
      <c r="AE274" s="15"/>
      <c r="AF274" s="14">
        <f t="shared" si="24"/>
        <v>49795</v>
      </c>
      <c r="AG274" s="15">
        <f t="shared" si="25"/>
        <v>25366.802751772568</v>
      </c>
      <c r="AH274" s="15">
        <f t="shared" si="26"/>
        <v>100728.44398209517</v>
      </c>
      <c r="AI274" s="15">
        <f t="shared" si="27"/>
        <v>126095.24673386774</v>
      </c>
    </row>
    <row r="275" spans="2:35" x14ac:dyDescent="0.2">
      <c r="B275" s="14">
        <v>49826</v>
      </c>
      <c r="C275" s="15">
        <v>309085.52363925712</v>
      </c>
      <c r="D275" s="15">
        <v>1438.7875268487776</v>
      </c>
      <c r="E275" s="15">
        <v>4831.7549459308839</v>
      </c>
      <c r="F275" s="15">
        <v>6270.5424727796617</v>
      </c>
      <c r="H275" s="16">
        <v>49826</v>
      </c>
      <c r="I275" s="15">
        <v>108428.61327692452</v>
      </c>
      <c r="J275" s="15">
        <v>926.22091896643519</v>
      </c>
      <c r="K275" s="15">
        <v>1510.5301962918302</v>
      </c>
      <c r="L275" s="15">
        <v>2436.7511152582656</v>
      </c>
      <c r="N275" s="16">
        <v>49826</v>
      </c>
      <c r="O275" s="15">
        <v>51180.415839897978</v>
      </c>
      <c r="P275" s="15">
        <v>238.24391081907692</v>
      </c>
      <c r="Q275" s="15">
        <v>800.07379335516043</v>
      </c>
      <c r="R275" s="15">
        <v>1038.3177041742374</v>
      </c>
      <c r="S275" s="15"/>
      <c r="T275" s="16">
        <v>49826</v>
      </c>
      <c r="U275" s="15">
        <v>716445.70966645132</v>
      </c>
      <c r="V275" s="15">
        <v>3146.3907416184984</v>
      </c>
      <c r="W275" s="15">
        <v>11089.030688647012</v>
      </c>
      <c r="X275" s="15">
        <v>14235.421430265509</v>
      </c>
      <c r="Y275" s="16"/>
      <c r="Z275" s="16">
        <v>49826</v>
      </c>
      <c r="AA275" s="15">
        <f t="shared" si="22"/>
        <v>5160990.9755752403</v>
      </c>
      <c r="AB275" s="15">
        <f>IPMT($AD$4/12,COUNT(Z$55:Z275),COUNT($Z$55:$Z$331),-$AA$54,$AA$5)</f>
        <v>19227.551340236798</v>
      </c>
      <c r="AC275" s="15">
        <f>PPMT($AD$4/12,COUNT(Z$55:Z275),COUNT($Z$55:$Z$331),-$AA$54,$AA$5)</f>
        <v>82886.662671153274</v>
      </c>
      <c r="AD275" s="15">
        <f t="shared" si="23"/>
        <v>102114.21401139007</v>
      </c>
      <c r="AE275" s="15"/>
      <c r="AF275" s="14">
        <f t="shared" si="24"/>
        <v>49826</v>
      </c>
      <c r="AG275" s="15">
        <f t="shared" si="25"/>
        <v>24977.194438489587</v>
      </c>
      <c r="AH275" s="15">
        <f t="shared" si="26"/>
        <v>101118.05229537816</v>
      </c>
      <c r="AI275" s="15">
        <f t="shared" si="27"/>
        <v>126095.24673386775</v>
      </c>
    </row>
    <row r="276" spans="2:35" x14ac:dyDescent="0.2">
      <c r="B276" s="14">
        <v>49856</v>
      </c>
      <c r="C276" s="15">
        <v>304231.62314982404</v>
      </c>
      <c r="D276" s="15">
        <v>1416.6419833465945</v>
      </c>
      <c r="E276" s="15">
        <v>4853.9004894330665</v>
      </c>
      <c r="F276" s="15">
        <v>6270.5424727796608</v>
      </c>
      <c r="H276" s="16">
        <v>49856</v>
      </c>
      <c r="I276" s="15">
        <v>106905.35708857622</v>
      </c>
      <c r="J276" s="15">
        <v>913.49492690995874</v>
      </c>
      <c r="K276" s="15">
        <v>1523.2561883483063</v>
      </c>
      <c r="L276" s="15">
        <v>2436.7511152582651</v>
      </c>
      <c r="N276" s="16">
        <v>49856</v>
      </c>
      <c r="O276" s="15">
        <v>50376.675041656606</v>
      </c>
      <c r="P276" s="15">
        <v>234.57690593286577</v>
      </c>
      <c r="Q276" s="15">
        <v>803.74079824137152</v>
      </c>
      <c r="R276" s="15">
        <v>1038.3177041742374</v>
      </c>
      <c r="S276" s="15"/>
      <c r="T276" s="16">
        <v>49856</v>
      </c>
      <c r="U276" s="15">
        <v>705356.67897780426</v>
      </c>
      <c r="V276" s="15">
        <v>3097.6914151775231</v>
      </c>
      <c r="W276" s="15">
        <v>11137.730015087986</v>
      </c>
      <c r="X276" s="15">
        <v>14235.421430265509</v>
      </c>
      <c r="Y276" s="16"/>
      <c r="Z276" s="16">
        <v>49856</v>
      </c>
      <c r="AA276" s="15">
        <f t="shared" si="22"/>
        <v>5077800.3951409599</v>
      </c>
      <c r="AB276" s="15">
        <f>IPMT($AD$4/12,COUNT(Z$55:Z276),COUNT($Z$55:$Z$331),-$AA$54,$AA$5)</f>
        <v>18923.633577109234</v>
      </c>
      <c r="AC276" s="15">
        <f>PPMT($AD$4/12,COUNT(Z$55:Z276),COUNT($Z$55:$Z$331),-$AA$54,$AA$5)</f>
        <v>83190.580434280826</v>
      </c>
      <c r="AD276" s="15">
        <f t="shared" si="23"/>
        <v>102114.21401139005</v>
      </c>
      <c r="AE276" s="15"/>
      <c r="AF276" s="14">
        <f t="shared" si="24"/>
        <v>49856</v>
      </c>
      <c r="AG276" s="15">
        <f t="shared" si="25"/>
        <v>24586.038808476176</v>
      </c>
      <c r="AH276" s="15">
        <f t="shared" si="26"/>
        <v>101509.20792539156</v>
      </c>
      <c r="AI276" s="15">
        <f t="shared" si="27"/>
        <v>126095.24673386774</v>
      </c>
    </row>
    <row r="277" spans="2:35" x14ac:dyDescent="0.2">
      <c r="B277" s="14">
        <v>49887</v>
      </c>
      <c r="C277" s="15">
        <v>299355.4756164811</v>
      </c>
      <c r="D277" s="15">
        <v>1394.394939436693</v>
      </c>
      <c r="E277" s="15">
        <v>4876.1475333429689</v>
      </c>
      <c r="F277" s="15">
        <v>6270.5424727796617</v>
      </c>
      <c r="H277" s="16">
        <v>49887</v>
      </c>
      <c r="I277" s="15">
        <v>105369.26769358266</v>
      </c>
      <c r="J277" s="15">
        <v>900.66172026471156</v>
      </c>
      <c r="K277" s="15">
        <v>1536.0893949935537</v>
      </c>
      <c r="L277" s="15">
        <v>2436.7511152582651</v>
      </c>
      <c r="N277" s="16">
        <v>49887</v>
      </c>
      <c r="O277" s="15">
        <v>49569.250431423294</v>
      </c>
      <c r="P277" s="15">
        <v>230.89309394092612</v>
      </c>
      <c r="Q277" s="15">
        <v>807.42461023331111</v>
      </c>
      <c r="R277" s="15">
        <v>1038.3177041742372</v>
      </c>
      <c r="S277" s="15"/>
      <c r="T277" s="16">
        <v>49887</v>
      </c>
      <c r="U277" s="15">
        <v>694218.94896271627</v>
      </c>
      <c r="V277" s="15">
        <v>3048.7782175279281</v>
      </c>
      <c r="W277" s="15">
        <v>11186.643212737583</v>
      </c>
      <c r="X277" s="15">
        <v>14235.421430265511</v>
      </c>
      <c r="Y277" s="16"/>
      <c r="Z277" s="16">
        <v>49887</v>
      </c>
      <c r="AA277" s="15">
        <f t="shared" si="22"/>
        <v>4994304.7825784199</v>
      </c>
      <c r="AB277" s="15">
        <f>IPMT($AD$4/12,COUNT(Z$55:Z277),COUNT($Z$55:$Z$331),-$AA$54,$AA$5)</f>
        <v>18618.601448850204</v>
      </c>
      <c r="AC277" s="15">
        <f>PPMT($AD$4/12,COUNT(Z$55:Z277),COUNT($Z$55:$Z$331),-$AA$54,$AA$5)</f>
        <v>83495.612562539856</v>
      </c>
      <c r="AD277" s="15">
        <f t="shared" si="23"/>
        <v>102114.21401139005</v>
      </c>
      <c r="AE277" s="15"/>
      <c r="AF277" s="14">
        <f t="shared" si="24"/>
        <v>49887</v>
      </c>
      <c r="AG277" s="15">
        <f t="shared" si="25"/>
        <v>24193.329420020462</v>
      </c>
      <c r="AH277" s="15">
        <f t="shared" si="26"/>
        <v>101901.91731384727</v>
      </c>
      <c r="AI277" s="15">
        <f t="shared" si="27"/>
        <v>126095.24673386774</v>
      </c>
    </row>
    <row r="278" spans="2:35" x14ac:dyDescent="0.2">
      <c r="B278" s="14">
        <v>49918</v>
      </c>
      <c r="C278" s="15">
        <v>294456.97907361033</v>
      </c>
      <c r="D278" s="15">
        <v>1372.0459299088711</v>
      </c>
      <c r="E278" s="15">
        <v>4898.496542870791</v>
      </c>
      <c r="F278" s="15">
        <v>6270.5424727796617</v>
      </c>
      <c r="H278" s="16">
        <v>49918</v>
      </c>
      <c r="I278" s="15">
        <v>103820.23697408814</v>
      </c>
      <c r="J278" s="15">
        <v>887.7203957637422</v>
      </c>
      <c r="K278" s="15">
        <v>1549.0307194945231</v>
      </c>
      <c r="L278" s="15">
        <v>2436.7511152582651</v>
      </c>
      <c r="N278" s="16">
        <v>49918</v>
      </c>
      <c r="O278" s="15">
        <v>48758.125125059749</v>
      </c>
      <c r="P278" s="15">
        <v>227.19239781069012</v>
      </c>
      <c r="Q278" s="15">
        <v>811.12530636354711</v>
      </c>
      <c r="R278" s="15">
        <v>1038.3177041742372</v>
      </c>
      <c r="S278" s="15"/>
      <c r="T278" s="16">
        <v>49918</v>
      </c>
      <c r="U278" s="15">
        <v>683032.30574997864</v>
      </c>
      <c r="V278" s="15">
        <v>2999.6502094186553</v>
      </c>
      <c r="W278" s="15">
        <v>11235.771220846853</v>
      </c>
      <c r="X278" s="15">
        <v>14235.421430265509</v>
      </c>
      <c r="Y278" s="16"/>
      <c r="Z278" s="16">
        <v>49918</v>
      </c>
      <c r="AA278" s="15">
        <f t="shared" si="22"/>
        <v>4910503.0194364842</v>
      </c>
      <c r="AB278" s="15">
        <f>IPMT($AD$4/12,COUNT(Z$55:Z278),COUNT($Z$55:$Z$331),-$AA$54,$AA$5)</f>
        <v>18312.450869454227</v>
      </c>
      <c r="AC278" s="15">
        <f>PPMT($AD$4/12,COUNT(Z$55:Z278),COUNT($Z$55:$Z$331),-$AA$54,$AA$5)</f>
        <v>83801.763141935837</v>
      </c>
      <c r="AD278" s="15">
        <f t="shared" si="23"/>
        <v>102114.21401139007</v>
      </c>
      <c r="AE278" s="15"/>
      <c r="AF278" s="14">
        <f t="shared" si="24"/>
        <v>49918</v>
      </c>
      <c r="AG278" s="15">
        <f t="shared" si="25"/>
        <v>23799.059802356187</v>
      </c>
      <c r="AH278" s="15">
        <f t="shared" si="26"/>
        <v>102296.18693151155</v>
      </c>
      <c r="AI278" s="15">
        <f t="shared" si="27"/>
        <v>126095.24673386774</v>
      </c>
    </row>
    <row r="279" spans="2:35" x14ac:dyDescent="0.2">
      <c r="B279" s="14">
        <v>49948</v>
      </c>
      <c r="C279" s="15">
        <v>289536.03108825139</v>
      </c>
      <c r="D279" s="15">
        <v>1349.5944874207132</v>
      </c>
      <c r="E279" s="15">
        <v>4920.9479853589482</v>
      </c>
      <c r="F279" s="15">
        <v>6270.5424727796617</v>
      </c>
      <c r="H279" s="16">
        <v>49948</v>
      </c>
      <c r="I279" s="15">
        <v>102258.15590136008</v>
      </c>
      <c r="J279" s="15">
        <v>874.67004253020991</v>
      </c>
      <c r="K279" s="15">
        <v>1562.0810727280555</v>
      </c>
      <c r="L279" s="15">
        <v>2436.7511152582656</v>
      </c>
      <c r="N279" s="16">
        <v>49948</v>
      </c>
      <c r="O279" s="15">
        <v>47943.282161042036</v>
      </c>
      <c r="P279" s="15">
        <v>223.47474015652389</v>
      </c>
      <c r="Q279" s="15">
        <v>814.84296401771337</v>
      </c>
      <c r="R279" s="15">
        <v>1038.3177041742372</v>
      </c>
      <c r="S279" s="15"/>
      <c r="T279" s="16">
        <v>49948</v>
      </c>
      <c r="U279" s="15">
        <v>671796.53452913184</v>
      </c>
      <c r="V279" s="15">
        <v>2950.3064474737703</v>
      </c>
      <c r="W279" s="15">
        <v>11285.11498279174</v>
      </c>
      <c r="X279" s="15">
        <v>14235.421430265509</v>
      </c>
      <c r="Y279" s="16"/>
      <c r="Z279" s="16">
        <v>49948</v>
      </c>
      <c r="AA279" s="15">
        <f t="shared" si="22"/>
        <v>4826393.983163028</v>
      </c>
      <c r="AB279" s="15">
        <f>IPMT($AD$4/12,COUNT(Z$55:Z279),COUNT($Z$55:$Z$331),-$AA$54,$AA$5)</f>
        <v>18005.177737933795</v>
      </c>
      <c r="AC279" s="15">
        <f>PPMT($AD$4/12,COUNT(Z$55:Z279),COUNT($Z$55:$Z$331),-$AA$54,$AA$5)</f>
        <v>84109.03627345628</v>
      </c>
      <c r="AD279" s="15">
        <f t="shared" si="23"/>
        <v>102114.21401139008</v>
      </c>
      <c r="AE279" s="15"/>
      <c r="AF279" s="14">
        <f t="shared" si="24"/>
        <v>49948</v>
      </c>
      <c r="AG279" s="15">
        <f t="shared" si="25"/>
        <v>23403.223455515013</v>
      </c>
      <c r="AH279" s="15">
        <f t="shared" si="26"/>
        <v>102692.02327835275</v>
      </c>
      <c r="AI279" s="15">
        <f t="shared" si="27"/>
        <v>126095.24673386777</v>
      </c>
    </row>
    <row r="280" spans="2:35" x14ac:dyDescent="0.2">
      <c r="B280" s="14">
        <v>49979</v>
      </c>
      <c r="C280" s="15">
        <v>284592.52875795955</v>
      </c>
      <c r="D280" s="15">
        <v>1327.040142487818</v>
      </c>
      <c r="E280" s="15">
        <v>4943.5023302918435</v>
      </c>
      <c r="F280" s="15">
        <v>6270.5424727796617</v>
      </c>
      <c r="H280" s="16">
        <v>49979</v>
      </c>
      <c r="I280" s="15">
        <v>100682.91452811508</v>
      </c>
      <c r="J280" s="15">
        <v>861.50974201327233</v>
      </c>
      <c r="K280" s="15">
        <v>1575.2413732449932</v>
      </c>
      <c r="L280" s="15">
        <v>2436.7511152582656</v>
      </c>
      <c r="N280" s="16">
        <v>49979</v>
      </c>
      <c r="O280" s="15">
        <v>47124.704500105909</v>
      </c>
      <c r="P280" s="15">
        <v>219.74004323810934</v>
      </c>
      <c r="Q280" s="15">
        <v>818.57766093612793</v>
      </c>
      <c r="R280" s="15">
        <v>1038.3177041742372</v>
      </c>
      <c r="S280" s="15"/>
      <c r="T280" s="16">
        <v>49979</v>
      </c>
      <c r="U280" s="15">
        <v>660511.41954634013</v>
      </c>
      <c r="V280" s="15">
        <v>2900.745984174343</v>
      </c>
      <c r="W280" s="15">
        <v>11334.675446091165</v>
      </c>
      <c r="X280" s="15">
        <v>14235.421430265509</v>
      </c>
      <c r="Y280" s="16"/>
      <c r="Z280" s="16">
        <v>49979</v>
      </c>
      <c r="AA280" s="15">
        <f t="shared" si="22"/>
        <v>4741976.5470899027</v>
      </c>
      <c r="AB280" s="15">
        <f>IPMT($AD$4/12,COUNT(Z$55:Z280),COUNT($Z$55:$Z$331),-$AA$54,$AA$5)</f>
        <v>17696.777938264451</v>
      </c>
      <c r="AC280" s="15">
        <f>PPMT($AD$4/12,COUNT(Z$55:Z280),COUNT($Z$55:$Z$331),-$AA$54,$AA$5)</f>
        <v>84417.436073125602</v>
      </c>
      <c r="AD280" s="15">
        <f t="shared" si="23"/>
        <v>102114.21401139005</v>
      </c>
      <c r="AE280" s="15"/>
      <c r="AF280" s="14">
        <f t="shared" si="24"/>
        <v>49979</v>
      </c>
      <c r="AG280" s="15">
        <f t="shared" si="25"/>
        <v>23005.813850177994</v>
      </c>
      <c r="AH280" s="15">
        <f t="shared" si="26"/>
        <v>103089.43288368973</v>
      </c>
      <c r="AI280" s="15">
        <f t="shared" si="27"/>
        <v>126095.24673386772</v>
      </c>
    </row>
    <row r="281" spans="2:35" x14ac:dyDescent="0.2">
      <c r="B281" s="14">
        <v>50009</v>
      </c>
      <c r="C281" s="15">
        <v>279626.36870865384</v>
      </c>
      <c r="D281" s="15">
        <v>1304.3824234739805</v>
      </c>
      <c r="E281" s="15">
        <v>4966.1600493056812</v>
      </c>
      <c r="F281" s="15">
        <v>6270.5424727796617</v>
      </c>
      <c r="H281" s="16">
        <v>50009</v>
      </c>
      <c r="I281" s="15">
        <v>99094.401980780254</v>
      </c>
      <c r="J281" s="15">
        <v>848.23856792343258</v>
      </c>
      <c r="K281" s="15">
        <v>1588.5125473348326</v>
      </c>
      <c r="L281" s="15">
        <v>2436.7511152582651</v>
      </c>
      <c r="N281" s="16">
        <v>50009</v>
      </c>
      <c r="O281" s="15">
        <v>46302.375024890491</v>
      </c>
      <c r="P281" s="15">
        <v>215.98822895881878</v>
      </c>
      <c r="Q281" s="15">
        <v>822.3294752154186</v>
      </c>
      <c r="R281" s="15">
        <v>1038.3177041742374</v>
      </c>
      <c r="S281" s="15"/>
      <c r="T281" s="16">
        <v>50009</v>
      </c>
      <c r="U281" s="15">
        <v>649176.74410024891</v>
      </c>
      <c r="V281" s="15">
        <v>2850.9678678402593</v>
      </c>
      <c r="W281" s="15">
        <v>11384.453562425249</v>
      </c>
      <c r="X281" s="15">
        <v>14235.421430265509</v>
      </c>
      <c r="Y281" s="16"/>
      <c r="Z281" s="16">
        <v>50009</v>
      </c>
      <c r="AA281" s="15">
        <f t="shared" si="22"/>
        <v>4657249.5804178426</v>
      </c>
      <c r="AB281" s="15">
        <f>IPMT($AD$4/12,COUNT(Z$55:Z281),COUNT($Z$55:$Z$331),-$AA$54,$AA$5)</f>
        <v>17387.247339329664</v>
      </c>
      <c r="AC281" s="15">
        <f>PPMT($AD$4/12,COUNT(Z$55:Z281),COUNT($Z$55:$Z$331),-$AA$54,$AA$5)</f>
        <v>84726.9666720604</v>
      </c>
      <c r="AD281" s="15">
        <f t="shared" si="23"/>
        <v>102114.21401139007</v>
      </c>
      <c r="AE281" s="15"/>
      <c r="AF281" s="14">
        <f t="shared" si="24"/>
        <v>50009</v>
      </c>
      <c r="AG281" s="15">
        <f t="shared" si="25"/>
        <v>22606.824427526153</v>
      </c>
      <c r="AH281" s="15">
        <f t="shared" si="26"/>
        <v>103488.42230634158</v>
      </c>
      <c r="AI281" s="15">
        <f t="shared" si="27"/>
        <v>126095.24673386774</v>
      </c>
    </row>
    <row r="282" spans="2:35" x14ac:dyDescent="0.2">
      <c r="B282" s="14">
        <v>50040</v>
      </c>
      <c r="C282" s="15">
        <v>274637.44709245552</v>
      </c>
      <c r="D282" s="15">
        <v>1281.6208565813292</v>
      </c>
      <c r="E282" s="15">
        <v>4988.9216161983322</v>
      </c>
      <c r="F282" s="15">
        <v>6270.5424727796617</v>
      </c>
      <c r="H282" s="16">
        <v>50040</v>
      </c>
      <c r="I282" s="15">
        <v>97492.506451689333</v>
      </c>
      <c r="J282" s="15">
        <v>834.85558616734284</v>
      </c>
      <c r="K282" s="15">
        <v>1601.8955290909221</v>
      </c>
      <c r="L282" s="15">
        <v>2436.7511152582647</v>
      </c>
      <c r="N282" s="16">
        <v>50040</v>
      </c>
      <c r="O282" s="15">
        <v>45476.276539580336</v>
      </c>
      <c r="P282" s="15">
        <v>212.21921886408143</v>
      </c>
      <c r="Q282" s="15">
        <v>826.09848531015587</v>
      </c>
      <c r="R282" s="15">
        <v>1038.3177041742374</v>
      </c>
      <c r="S282" s="15"/>
      <c r="T282" s="16">
        <v>50040</v>
      </c>
      <c r="U282" s="15">
        <v>637792.29053782369</v>
      </c>
      <c r="V282" s="15">
        <v>2800.9711426119416</v>
      </c>
      <c r="W282" s="15">
        <v>11434.450287653566</v>
      </c>
      <c r="X282" s="15">
        <v>14235.421430265507</v>
      </c>
      <c r="Y282" s="16"/>
      <c r="Z282" s="16">
        <v>50040</v>
      </c>
      <c r="AA282" s="15">
        <f t="shared" si="22"/>
        <v>4572211.9482013183</v>
      </c>
      <c r="AB282" s="15">
        <f>IPMT($AD$4/12,COUNT(Z$55:Z282),COUNT($Z$55:$Z$331),-$AA$54,$AA$5)</f>
        <v>17076.581794865437</v>
      </c>
      <c r="AC282" s="15">
        <f>PPMT($AD$4/12,COUNT(Z$55:Z282),COUNT($Z$55:$Z$331),-$AA$54,$AA$5)</f>
        <v>85037.632216524609</v>
      </c>
      <c r="AD282" s="15">
        <f t="shared" si="23"/>
        <v>102114.21401139005</v>
      </c>
      <c r="AE282" s="15"/>
      <c r="AF282" s="14">
        <f t="shared" si="24"/>
        <v>50040</v>
      </c>
      <c r="AG282" s="15">
        <f t="shared" si="25"/>
        <v>22206.248599090133</v>
      </c>
      <c r="AH282" s="15">
        <f t="shared" si="26"/>
        <v>103888.99813477759</v>
      </c>
      <c r="AI282" s="15">
        <f t="shared" si="27"/>
        <v>126095.24673386772</v>
      </c>
    </row>
    <row r="283" spans="2:35" x14ac:dyDescent="0.2">
      <c r="B283" s="14">
        <v>50071</v>
      </c>
      <c r="C283" s="15">
        <v>269625.65958551626</v>
      </c>
      <c r="D283" s="15">
        <v>1258.7549658404203</v>
      </c>
      <c r="E283" s="15">
        <v>5011.7875069392412</v>
      </c>
      <c r="F283" s="15">
        <v>6270.5424727796617</v>
      </c>
      <c r="H283" s="16">
        <v>50071</v>
      </c>
      <c r="I283" s="15">
        <v>95877.115191213132</v>
      </c>
      <c r="J283" s="15">
        <v>821.35985478205816</v>
      </c>
      <c r="K283" s="15">
        <v>1615.3912604762072</v>
      </c>
      <c r="L283" s="15">
        <v>2436.7511152582656</v>
      </c>
      <c r="N283" s="16">
        <v>50071</v>
      </c>
      <c r="O283" s="15">
        <v>44646.391769545844</v>
      </c>
      <c r="P283" s="15">
        <v>208.4329341397432</v>
      </c>
      <c r="Q283" s="15">
        <v>829.88477003449407</v>
      </c>
      <c r="R283" s="15">
        <v>1038.3177041742372</v>
      </c>
      <c r="S283" s="15"/>
      <c r="T283" s="16">
        <v>50071</v>
      </c>
      <c r="U283" s="15">
        <v>626357.84025017009</v>
      </c>
      <c r="V283" s="15">
        <v>2750.7548484319968</v>
      </c>
      <c r="W283" s="15">
        <v>11484.666581833513</v>
      </c>
      <c r="X283" s="15">
        <v>14235.421430265509</v>
      </c>
      <c r="Y283" s="16"/>
      <c r="Z283" s="16">
        <v>50071</v>
      </c>
      <c r="AA283" s="15">
        <f t="shared" si="22"/>
        <v>4486862.5113333333</v>
      </c>
      <c r="AB283" s="15">
        <f>IPMT($AD$4/12,COUNT(Z$55:Z283),COUNT($Z$55:$Z$331),-$AA$54,$AA$5)</f>
        <v>16764.777143404848</v>
      </c>
      <c r="AC283" s="15">
        <f>PPMT($AD$4/12,COUNT(Z$55:Z283),COUNT($Z$55:$Z$331),-$AA$54,$AA$5)</f>
        <v>85349.43686798522</v>
      </c>
      <c r="AD283" s="15">
        <f t="shared" si="23"/>
        <v>102114.21401139007</v>
      </c>
      <c r="AE283" s="15"/>
      <c r="AF283" s="14">
        <f t="shared" si="24"/>
        <v>50071</v>
      </c>
      <c r="AG283" s="15">
        <f t="shared" si="25"/>
        <v>21804.079746599069</v>
      </c>
      <c r="AH283" s="15">
        <f t="shared" si="26"/>
        <v>104291.16698726868</v>
      </c>
      <c r="AI283" s="15">
        <f t="shared" si="27"/>
        <v>126095.24673386774</v>
      </c>
    </row>
    <row r="284" spans="2:35" x14ac:dyDescent="0.2">
      <c r="B284" s="14">
        <v>50099</v>
      </c>
      <c r="C284" s="15">
        <v>264590.90138583689</v>
      </c>
      <c r="D284" s="15">
        <v>1235.784273100282</v>
      </c>
      <c r="E284" s="15">
        <v>5034.7581996793797</v>
      </c>
      <c r="F284" s="15">
        <v>6270.5424727796617</v>
      </c>
      <c r="H284" s="16">
        <v>50099</v>
      </c>
      <c r="I284" s="15">
        <v>94248.114499823598</v>
      </c>
      <c r="J284" s="15">
        <v>807.75042386873531</v>
      </c>
      <c r="K284" s="15">
        <v>1629.0006913895299</v>
      </c>
      <c r="L284" s="15">
        <v>2436.7511152582651</v>
      </c>
      <c r="N284" s="16">
        <v>50099</v>
      </c>
      <c r="O284" s="15">
        <v>43812.703360982028</v>
      </c>
      <c r="P284" s="15">
        <v>204.62929561041841</v>
      </c>
      <c r="Q284" s="15">
        <v>833.68840856381894</v>
      </c>
      <c r="R284" s="15">
        <v>1038.3177041742374</v>
      </c>
      <c r="S284" s="15"/>
      <c r="T284" s="16">
        <v>50099</v>
      </c>
      <c r="U284" s="15">
        <v>614873.17366833659</v>
      </c>
      <c r="V284" s="15">
        <v>2700.3180210267778</v>
      </c>
      <c r="W284" s="15">
        <v>11535.103409238731</v>
      </c>
      <c r="X284" s="15">
        <v>14235.421430265509</v>
      </c>
      <c r="Y284" s="16"/>
      <c r="Z284" s="16">
        <v>50099</v>
      </c>
      <c r="AA284" s="15">
        <f t="shared" si="22"/>
        <v>4401200.1265301658</v>
      </c>
      <c r="AB284" s="15">
        <f>IPMT($AD$4/12,COUNT(Z$55:Z284),COUNT($Z$55:$Z$331),-$AA$54,$AA$5)</f>
        <v>16451.829208222236</v>
      </c>
      <c r="AC284" s="15">
        <f>PPMT($AD$4/12,COUNT(Z$55:Z284),COUNT($Z$55:$Z$331),-$AA$54,$AA$5)</f>
        <v>85662.384803167835</v>
      </c>
      <c r="AD284" s="15">
        <f t="shared" si="23"/>
        <v>102114.21401139007</v>
      </c>
      <c r="AE284" s="15"/>
      <c r="AF284" s="14">
        <f t="shared" si="24"/>
        <v>50099</v>
      </c>
      <c r="AG284" s="15">
        <f t="shared" si="25"/>
        <v>21400.311221828451</v>
      </c>
      <c r="AH284" s="15">
        <f t="shared" si="26"/>
        <v>104694.93551203929</v>
      </c>
      <c r="AI284" s="15">
        <f t="shared" si="27"/>
        <v>126095.24673386774</v>
      </c>
    </row>
    <row r="285" spans="2:35" x14ac:dyDescent="0.2">
      <c r="B285" s="14">
        <v>50130</v>
      </c>
      <c r="C285" s="15">
        <v>259533.06721107563</v>
      </c>
      <c r="D285" s="15">
        <v>1212.7082980184184</v>
      </c>
      <c r="E285" s="15">
        <v>5057.834174761243</v>
      </c>
      <c r="F285" s="15">
        <v>6270.5424727796617</v>
      </c>
      <c r="H285" s="16">
        <v>50130</v>
      </c>
      <c r="I285" s="15">
        <v>92605.389720091101</v>
      </c>
      <c r="J285" s="15">
        <v>794.02633552577549</v>
      </c>
      <c r="K285" s="15">
        <v>1642.7247797324897</v>
      </c>
      <c r="L285" s="15">
        <v>2436.7511152582651</v>
      </c>
      <c r="N285" s="16">
        <v>50130</v>
      </c>
      <c r="O285" s="15">
        <v>42975.193880545623</v>
      </c>
      <c r="P285" s="15">
        <v>200.80822373783431</v>
      </c>
      <c r="Q285" s="15">
        <v>837.5094804364029</v>
      </c>
      <c r="R285" s="15">
        <v>1038.3177041742372</v>
      </c>
      <c r="S285" s="15"/>
      <c r="T285" s="16">
        <v>50130</v>
      </c>
      <c r="U285" s="15">
        <v>603338.07025909785</v>
      </c>
      <c r="V285" s="15">
        <v>2649.6596918878708</v>
      </c>
      <c r="W285" s="15">
        <v>11585.761738377638</v>
      </c>
      <c r="X285" s="15">
        <v>14235.421430265509</v>
      </c>
      <c r="Y285" s="16"/>
      <c r="Z285" s="16">
        <v>50130</v>
      </c>
      <c r="AA285" s="15">
        <f t="shared" si="22"/>
        <v>4315223.6463160533</v>
      </c>
      <c r="AB285" s="15">
        <f>IPMT($AD$4/12,COUNT(Z$55:Z285),COUNT($Z$55:$Z$331),-$AA$54,$AA$5)</f>
        <v>16137.733797277288</v>
      </c>
      <c r="AC285" s="15">
        <f>PPMT($AD$4/12,COUNT(Z$55:Z285),COUNT($Z$55:$Z$331),-$AA$54,$AA$5)</f>
        <v>85976.480214112788</v>
      </c>
      <c r="AD285" s="15">
        <f t="shared" si="23"/>
        <v>102114.21401139008</v>
      </c>
      <c r="AE285" s="15"/>
      <c r="AF285" s="14">
        <f t="shared" si="24"/>
        <v>50130</v>
      </c>
      <c r="AG285" s="15">
        <f t="shared" si="25"/>
        <v>20994.936346447186</v>
      </c>
      <c r="AH285" s="15">
        <f t="shared" si="26"/>
        <v>105100.31038742056</v>
      </c>
      <c r="AI285" s="15">
        <f t="shared" si="27"/>
        <v>126095.24673386774</v>
      </c>
    </row>
    <row r="286" spans="2:35" x14ac:dyDescent="0.2">
      <c r="B286" s="14">
        <v>50160</v>
      </c>
      <c r="C286" s="15">
        <v>254452.05129634673</v>
      </c>
      <c r="D286" s="15">
        <v>1189.5265580507628</v>
      </c>
      <c r="E286" s="15">
        <v>5081.0159147288987</v>
      </c>
      <c r="F286" s="15">
        <v>6270.5424727796617</v>
      </c>
      <c r="H286" s="16">
        <v>50160</v>
      </c>
      <c r="I286" s="15">
        <v>90948.825228614238</v>
      </c>
      <c r="J286" s="15">
        <v>780.18662378140084</v>
      </c>
      <c r="K286" s="15">
        <v>1656.5644914768641</v>
      </c>
      <c r="L286" s="15">
        <v>2436.7511152582647</v>
      </c>
      <c r="N286" s="16">
        <v>50160</v>
      </c>
      <c r="O286" s="15">
        <v>42133.845814990556</v>
      </c>
      <c r="P286" s="15">
        <v>196.96963861916743</v>
      </c>
      <c r="Q286" s="15">
        <v>841.34806555506987</v>
      </c>
      <c r="R286" s="15">
        <v>1038.3177041742374</v>
      </c>
      <c r="S286" s="15"/>
      <c r="T286" s="16">
        <v>50160</v>
      </c>
      <c r="U286" s="15">
        <v>591752.30852072022</v>
      </c>
      <c r="V286" s="15">
        <v>2598.778888253496</v>
      </c>
      <c r="W286" s="15">
        <v>11636.642542012012</v>
      </c>
      <c r="X286" s="15">
        <v>14235.421430265509</v>
      </c>
      <c r="Y286" s="16"/>
      <c r="Z286" s="16">
        <v>50160</v>
      </c>
      <c r="AA286" s="15">
        <f t="shared" si="22"/>
        <v>4228931.9190078219</v>
      </c>
      <c r="AB286" s="15">
        <f>IPMT($AD$4/12,COUNT(Z$55:Z286),COUNT($Z$55:$Z$331),-$AA$54,$AA$5)</f>
        <v>15822.486703158873</v>
      </c>
      <c r="AC286" s="15">
        <f>PPMT($AD$4/12,COUNT(Z$55:Z286),COUNT($Z$55:$Z$331),-$AA$54,$AA$5)</f>
        <v>86291.727308231188</v>
      </c>
      <c r="AD286" s="15">
        <f t="shared" si="23"/>
        <v>102114.21401139005</v>
      </c>
      <c r="AE286" s="15"/>
      <c r="AF286" s="14">
        <f t="shared" si="24"/>
        <v>50160</v>
      </c>
      <c r="AG286" s="15">
        <f t="shared" si="25"/>
        <v>20587.948411863701</v>
      </c>
      <c r="AH286" s="15">
        <f t="shared" si="26"/>
        <v>105507.29832200403</v>
      </c>
      <c r="AI286" s="15">
        <f t="shared" si="27"/>
        <v>126095.24673386774</v>
      </c>
    </row>
    <row r="287" spans="2:35" x14ac:dyDescent="0.2">
      <c r="B287" s="14">
        <v>50191</v>
      </c>
      <c r="C287" s="15">
        <v>249347.74739200866</v>
      </c>
      <c r="D287" s="15">
        <v>1166.2385684415885</v>
      </c>
      <c r="E287" s="15">
        <v>5104.3039043380732</v>
      </c>
      <c r="F287" s="15">
        <v>6270.5424727796617</v>
      </c>
      <c r="H287" s="16">
        <v>50191</v>
      </c>
      <c r="I287" s="15">
        <v>89278.304427881638</v>
      </c>
      <c r="J287" s="15">
        <v>766.23031452566545</v>
      </c>
      <c r="K287" s="15">
        <v>1670.5208007325998</v>
      </c>
      <c r="L287" s="15">
        <v>2436.7511152582651</v>
      </c>
      <c r="N287" s="16">
        <v>50191</v>
      </c>
      <c r="O287" s="15">
        <v>41288.641570801694</v>
      </c>
      <c r="P287" s="15">
        <v>193.11345998537334</v>
      </c>
      <c r="Q287" s="15">
        <v>845.20424418886398</v>
      </c>
      <c r="R287" s="15">
        <v>1038.3177041742374</v>
      </c>
      <c r="S287" s="15"/>
      <c r="T287" s="16">
        <v>50191</v>
      </c>
      <c r="U287" s="15">
        <v>580115.66597870819</v>
      </c>
      <c r="V287" s="15">
        <v>2547.6746330898263</v>
      </c>
      <c r="W287" s="15">
        <v>11687.746797175681</v>
      </c>
      <c r="X287" s="15">
        <v>14235.421430265507</v>
      </c>
      <c r="Y287" s="16"/>
      <c r="Z287" s="16">
        <v>50191</v>
      </c>
      <c r="AA287" s="15">
        <f t="shared" si="22"/>
        <v>4142323.7886994607</v>
      </c>
      <c r="AB287" s="15">
        <f>IPMT($AD$4/12,COUNT(Z$55:Z287),COUNT($Z$55:$Z$331),-$AA$54,$AA$5)</f>
        <v>15506.083703028691</v>
      </c>
      <c r="AC287" s="15">
        <f>PPMT($AD$4/12,COUNT(Z$55:Z287),COUNT($Z$55:$Z$331),-$AA$54,$AA$5)</f>
        <v>86608.13030836136</v>
      </c>
      <c r="AD287" s="15">
        <f t="shared" si="23"/>
        <v>102114.21401139005</v>
      </c>
      <c r="AE287" s="15"/>
      <c r="AF287" s="14">
        <f t="shared" si="24"/>
        <v>50191</v>
      </c>
      <c r="AG287" s="15">
        <f t="shared" si="25"/>
        <v>20179.340679071145</v>
      </c>
      <c r="AH287" s="15">
        <f t="shared" si="26"/>
        <v>105915.90605479658</v>
      </c>
      <c r="AI287" s="15">
        <f t="shared" si="27"/>
        <v>126095.24673386772</v>
      </c>
    </row>
    <row r="288" spans="2:35" x14ac:dyDescent="0.2">
      <c r="B288" s="14">
        <v>50221</v>
      </c>
      <c r="C288" s="15">
        <v>244220.04876144236</v>
      </c>
      <c r="D288" s="15">
        <v>1142.8438422133725</v>
      </c>
      <c r="E288" s="15">
        <v>5127.6986305662895</v>
      </c>
      <c r="F288" s="15">
        <v>6270.5424727796617</v>
      </c>
      <c r="H288" s="16">
        <v>50221</v>
      </c>
      <c r="I288" s="15">
        <v>87593.70973806527</v>
      </c>
      <c r="J288" s="15">
        <v>752.15642544189211</v>
      </c>
      <c r="K288" s="15">
        <v>1684.5946898163731</v>
      </c>
      <c r="L288" s="15">
        <v>2436.7511152582651</v>
      </c>
      <c r="N288" s="16">
        <v>50221</v>
      </c>
      <c r="O288" s="15">
        <v>40439.563473826965</v>
      </c>
      <c r="P288" s="15">
        <v>189.23960719950776</v>
      </c>
      <c r="Q288" s="15">
        <v>849.07809697472965</v>
      </c>
      <c r="R288" s="15">
        <v>1038.3177041742374</v>
      </c>
      <c r="S288" s="15"/>
      <c r="T288" s="16">
        <v>50221</v>
      </c>
      <c r="U288" s="15">
        <v>568427.91918153246</v>
      </c>
      <c r="V288" s="15">
        <v>2496.3459450722298</v>
      </c>
      <c r="W288" s="15">
        <v>11739.075485193278</v>
      </c>
      <c r="X288" s="15">
        <v>14235.421430265507</v>
      </c>
      <c r="Y288" s="16"/>
      <c r="Z288" s="16">
        <v>50221</v>
      </c>
      <c r="AA288" s="15">
        <f t="shared" si="22"/>
        <v>4055398.0952466354</v>
      </c>
      <c r="AB288" s="15">
        <f>IPMT($AD$4/12,COUNT(Z$55:Z288),COUNT($Z$55:$Z$331),-$AA$54,$AA$5)</f>
        <v>15188.520558564702</v>
      </c>
      <c r="AC288" s="15">
        <f>PPMT($AD$4/12,COUNT(Z$55:Z288),COUNT($Z$55:$Z$331),-$AA$54,$AA$5)</f>
        <v>86925.693452825362</v>
      </c>
      <c r="AD288" s="15">
        <f t="shared" si="23"/>
        <v>102114.21401139007</v>
      </c>
      <c r="AE288" s="15"/>
      <c r="AF288" s="14">
        <f t="shared" si="24"/>
        <v>50221</v>
      </c>
      <c r="AG288" s="15">
        <f t="shared" si="25"/>
        <v>19769.106378491706</v>
      </c>
      <c r="AH288" s="15">
        <f t="shared" si="26"/>
        <v>106326.14035537603</v>
      </c>
      <c r="AI288" s="15">
        <f t="shared" si="27"/>
        <v>126095.24673386774</v>
      </c>
    </row>
    <row r="289" spans="2:35" x14ac:dyDescent="0.2">
      <c r="B289" s="14">
        <v>50252</v>
      </c>
      <c r="C289" s="15">
        <v>239068.84817881932</v>
      </c>
      <c r="D289" s="15">
        <v>1119.3418901566101</v>
      </c>
      <c r="E289" s="15">
        <v>5151.2005826230525</v>
      </c>
      <c r="F289" s="15">
        <v>6270.5424727796626</v>
      </c>
      <c r="H289" s="16">
        <v>50252</v>
      </c>
      <c r="I289" s="15">
        <v>85894.922588744535</v>
      </c>
      <c r="J289" s="15">
        <v>737.96396593753184</v>
      </c>
      <c r="K289" s="15">
        <v>1698.7871493207335</v>
      </c>
      <c r="L289" s="15">
        <v>2436.7511152582656</v>
      </c>
      <c r="N289" s="16">
        <v>50252</v>
      </c>
      <c r="O289" s="15">
        <v>39586.593768907769</v>
      </c>
      <c r="P289" s="15">
        <v>185.34799925504024</v>
      </c>
      <c r="Q289" s="15">
        <v>852.96970491919717</v>
      </c>
      <c r="R289" s="15">
        <v>1038.3177041742374</v>
      </c>
      <c r="S289" s="15"/>
      <c r="T289" s="16">
        <v>50252</v>
      </c>
      <c r="U289" s="15">
        <v>556688.84369633917</v>
      </c>
      <c r="V289" s="15">
        <v>2444.7918385664229</v>
      </c>
      <c r="W289" s="15">
        <v>11790.629591699086</v>
      </c>
      <c r="X289" s="15">
        <v>14235.421430265509</v>
      </c>
      <c r="Y289" s="16"/>
      <c r="Z289" s="16">
        <v>50252</v>
      </c>
      <c r="AA289" s="15">
        <f t="shared" si="22"/>
        <v>3968153.6742511494</v>
      </c>
      <c r="AB289" s="15">
        <f>IPMT($AD$4/12,COUNT(Z$55:Z289),COUNT($Z$55:$Z$331),-$AA$54,$AA$5)</f>
        <v>14869.793015904341</v>
      </c>
      <c r="AC289" s="15">
        <f>PPMT($AD$4/12,COUNT(Z$55:Z289),COUNT($Z$55:$Z$331),-$AA$54,$AA$5)</f>
        <v>87244.420995485736</v>
      </c>
      <c r="AD289" s="15">
        <f t="shared" si="23"/>
        <v>102114.21401139008</v>
      </c>
      <c r="AE289" s="15"/>
      <c r="AF289" s="14">
        <f t="shared" si="24"/>
        <v>50252</v>
      </c>
      <c r="AG289" s="15">
        <f t="shared" si="25"/>
        <v>19357.238709819947</v>
      </c>
      <c r="AH289" s="15">
        <f t="shared" si="26"/>
        <v>106738.0080240478</v>
      </c>
      <c r="AI289" s="15">
        <f t="shared" si="27"/>
        <v>126095.24673386774</v>
      </c>
    </row>
    <row r="290" spans="2:35" x14ac:dyDescent="0.2">
      <c r="B290" s="14">
        <v>50283</v>
      </c>
      <c r="C290" s="15">
        <v>233894.03792685925</v>
      </c>
      <c r="D290" s="15">
        <v>1095.7322208195881</v>
      </c>
      <c r="E290" s="15">
        <v>5174.8102519600734</v>
      </c>
      <c r="F290" s="15">
        <v>6270.5424727796617</v>
      </c>
      <c r="H290" s="16">
        <v>50283</v>
      </c>
      <c r="I290" s="15">
        <v>84181.823410560712</v>
      </c>
      <c r="J290" s="15">
        <v>723.6519370744403</v>
      </c>
      <c r="K290" s="15">
        <v>1713.099178183825</v>
      </c>
      <c r="L290" s="15">
        <v>2436.7511152582651</v>
      </c>
      <c r="N290" s="16">
        <v>50283</v>
      </c>
      <c r="O290" s="15">
        <v>38729.714619507693</v>
      </c>
      <c r="P290" s="15">
        <v>181.43855477416056</v>
      </c>
      <c r="Q290" s="15">
        <v>856.8791494000767</v>
      </c>
      <c r="R290" s="15">
        <v>1038.3177041742372</v>
      </c>
      <c r="S290" s="15"/>
      <c r="T290" s="16">
        <v>50283</v>
      </c>
      <c r="U290" s="15">
        <v>544898.21410464006</v>
      </c>
      <c r="V290" s="15">
        <v>2393.0113236095444</v>
      </c>
      <c r="W290" s="15">
        <v>11842.410106655963</v>
      </c>
      <c r="X290" s="15">
        <v>14235.421430265507</v>
      </c>
      <c r="Y290" s="16"/>
      <c r="Z290" s="16">
        <v>50283</v>
      </c>
      <c r="AA290" s="15">
        <f t="shared" si="22"/>
        <v>3880589.3570453469</v>
      </c>
      <c r="AB290" s="15">
        <f>IPMT($AD$4/12,COUNT(Z$55:Z290),COUNT($Z$55:$Z$331),-$AA$54,$AA$5)</f>
        <v>14549.896805587559</v>
      </c>
      <c r="AC290" s="15">
        <f>PPMT($AD$4/12,COUNT(Z$55:Z290),COUNT($Z$55:$Z$331),-$AA$54,$AA$5)</f>
        <v>87564.317205802508</v>
      </c>
      <c r="AD290" s="15">
        <f t="shared" si="23"/>
        <v>102114.21401139007</v>
      </c>
      <c r="AE290" s="15"/>
      <c r="AF290" s="14">
        <f t="shared" si="24"/>
        <v>50283</v>
      </c>
      <c r="AG290" s="15">
        <f t="shared" si="25"/>
        <v>18943.730841865294</v>
      </c>
      <c r="AH290" s="15">
        <f t="shared" si="26"/>
        <v>107151.51589200244</v>
      </c>
      <c r="AI290" s="15">
        <f t="shared" si="27"/>
        <v>126095.24673386774</v>
      </c>
    </row>
    <row r="291" spans="2:35" x14ac:dyDescent="0.2">
      <c r="B291" s="14">
        <v>50313</v>
      </c>
      <c r="C291" s="15">
        <v>228695.50979457769</v>
      </c>
      <c r="D291" s="15">
        <v>1072.0143404981043</v>
      </c>
      <c r="E291" s="15">
        <v>5198.5281322815572</v>
      </c>
      <c r="F291" s="15">
        <v>6270.5424727796617</v>
      </c>
      <c r="H291" s="16">
        <v>50313</v>
      </c>
      <c r="I291" s="15">
        <v>82454.291626801016</v>
      </c>
      <c r="J291" s="15">
        <v>709.21933149856909</v>
      </c>
      <c r="K291" s="15">
        <v>1727.5317837596963</v>
      </c>
      <c r="L291" s="15">
        <v>2436.7511152582656</v>
      </c>
      <c r="N291" s="16">
        <v>50313</v>
      </c>
      <c r="O291" s="15">
        <v>37868.908107339535</v>
      </c>
      <c r="P291" s="15">
        <v>177.5111920060769</v>
      </c>
      <c r="Q291" s="15">
        <v>860.80651216816034</v>
      </c>
      <c r="R291" s="15">
        <v>1038.3177041742372</v>
      </c>
      <c r="S291" s="15"/>
      <c r="T291" s="16">
        <v>50313</v>
      </c>
      <c r="U291" s="15">
        <v>533055.80399798416</v>
      </c>
      <c r="V291" s="15">
        <v>2341.0034058911474</v>
      </c>
      <c r="W291" s="15">
        <v>11894.418024374363</v>
      </c>
      <c r="X291" s="15">
        <v>14235.421430265511</v>
      </c>
      <c r="Y291" s="16"/>
      <c r="Z291" s="16">
        <v>50313</v>
      </c>
      <c r="AA291" s="15">
        <f t="shared" si="22"/>
        <v>3792703.9706764566</v>
      </c>
      <c r="AB291" s="15">
        <f>IPMT($AD$4/12,COUNT(Z$55:Z291),COUNT($Z$55:$Z$331),-$AA$54,$AA$5)</f>
        <v>14228.827642499618</v>
      </c>
      <c r="AC291" s="15">
        <f>PPMT($AD$4/12,COUNT(Z$55:Z291),COUNT($Z$55:$Z$331),-$AA$54,$AA$5)</f>
        <v>87885.386368890453</v>
      </c>
      <c r="AD291" s="15">
        <f t="shared" si="23"/>
        <v>102114.21401139007</v>
      </c>
      <c r="AE291" s="15"/>
      <c r="AF291" s="14">
        <f t="shared" si="24"/>
        <v>50313</v>
      </c>
      <c r="AG291" s="15">
        <f t="shared" si="25"/>
        <v>18528.575912393517</v>
      </c>
      <c r="AH291" s="15">
        <f t="shared" si="26"/>
        <v>107566.67082147422</v>
      </c>
      <c r="AI291" s="15">
        <f t="shared" si="27"/>
        <v>126095.24673386774</v>
      </c>
    </row>
    <row r="292" spans="2:35" x14ac:dyDescent="0.2">
      <c r="B292" s="14">
        <v>50344</v>
      </c>
      <c r="C292" s="15">
        <v>223473.15507502318</v>
      </c>
      <c r="D292" s="15">
        <v>1048.1877532251472</v>
      </c>
      <c r="E292" s="15">
        <v>5222.3547195545152</v>
      </c>
      <c r="F292" s="15">
        <v>6270.5424727796626</v>
      </c>
      <c r="H292" s="16">
        <v>50344</v>
      </c>
      <c r="I292" s="15">
        <v>80712.20564491181</v>
      </c>
      <c r="J292" s="15">
        <v>694.66513336906075</v>
      </c>
      <c r="K292" s="15">
        <v>1742.0859818892045</v>
      </c>
      <c r="L292" s="15">
        <v>2436.7511152582651</v>
      </c>
      <c r="N292" s="16">
        <v>50344</v>
      </c>
      <c r="O292" s="15">
        <v>37004.156231990608</v>
      </c>
      <c r="P292" s="15">
        <v>173.56582882530617</v>
      </c>
      <c r="Q292" s="15">
        <v>864.75187534893109</v>
      </c>
      <c r="R292" s="15">
        <v>1038.3177041742372</v>
      </c>
      <c r="S292" s="15"/>
      <c r="T292" s="16">
        <v>50344</v>
      </c>
      <c r="U292" s="15">
        <v>521161.38597360981</v>
      </c>
      <c r="V292" s="15">
        <v>2288.7670867341026</v>
      </c>
      <c r="W292" s="15">
        <v>11946.654343531405</v>
      </c>
      <c r="X292" s="15">
        <v>14235.421430265507</v>
      </c>
      <c r="Y292" s="16"/>
      <c r="Z292" s="16">
        <v>50344</v>
      </c>
      <c r="AA292" s="15">
        <f t="shared" si="22"/>
        <v>3704496.3378908802</v>
      </c>
      <c r="AB292" s="15">
        <f>IPMT($AD$4/12,COUNT(Z$55:Z292),COUNT($Z$55:$Z$331),-$AA$54,$AA$5)</f>
        <v>13906.581225813687</v>
      </c>
      <c r="AC292" s="15">
        <f>PPMT($AD$4/12,COUNT(Z$55:Z292),COUNT($Z$55:$Z$331),-$AA$54,$AA$5)</f>
        <v>88207.632785576381</v>
      </c>
      <c r="AD292" s="15">
        <f t="shared" si="23"/>
        <v>102114.21401139007</v>
      </c>
      <c r="AE292" s="15"/>
      <c r="AF292" s="14">
        <f t="shared" si="24"/>
        <v>50344</v>
      </c>
      <c r="AG292" s="15">
        <f t="shared" si="25"/>
        <v>18111.767027967304</v>
      </c>
      <c r="AH292" s="15">
        <f t="shared" si="26"/>
        <v>107983.47970590043</v>
      </c>
      <c r="AI292" s="15">
        <f t="shared" si="27"/>
        <v>126095.24673386774</v>
      </c>
    </row>
    <row r="293" spans="2:35" x14ac:dyDescent="0.2">
      <c r="B293" s="14">
        <v>50374</v>
      </c>
      <c r="C293" s="15">
        <v>218226.86456300406</v>
      </c>
      <c r="D293" s="15">
        <v>1024.2519607605223</v>
      </c>
      <c r="E293" s="15">
        <v>5246.2905120191399</v>
      </c>
      <c r="F293" s="15">
        <v>6270.5424727796617</v>
      </c>
      <c r="H293" s="16">
        <v>50374</v>
      </c>
      <c r="I293" s="15">
        <v>78955.4428479403</v>
      </c>
      <c r="J293" s="15">
        <v>679.98831828675065</v>
      </c>
      <c r="K293" s="15">
        <v>1756.7627969715147</v>
      </c>
      <c r="L293" s="15">
        <v>2436.7511152582656</v>
      </c>
      <c r="N293" s="16">
        <v>50374</v>
      </c>
      <c r="O293" s="15">
        <v>36135.440910546327</v>
      </c>
      <c r="P293" s="15">
        <v>169.6023827299569</v>
      </c>
      <c r="Q293" s="15">
        <v>868.71532144428045</v>
      </c>
      <c r="R293" s="15">
        <v>1038.3177041742374</v>
      </c>
      <c r="S293" s="15"/>
      <c r="T293" s="16">
        <v>50374</v>
      </c>
      <c r="U293" s="15">
        <v>509214.7316300784</v>
      </c>
      <c r="V293" s="15">
        <v>2236.3013630754272</v>
      </c>
      <c r="W293" s="15">
        <v>11999.120067190081</v>
      </c>
      <c r="X293" s="15">
        <v>14235.421430265507</v>
      </c>
      <c r="Y293" s="16"/>
      <c r="Z293" s="16">
        <v>50374</v>
      </c>
      <c r="AA293" s="15">
        <f t="shared" si="22"/>
        <v>3615965.2771184235</v>
      </c>
      <c r="AB293" s="15">
        <f>IPMT($AD$4/12,COUNT(Z$55:Z293),COUNT($Z$55:$Z$331),-$AA$54,$AA$5)</f>
        <v>13583.153238933241</v>
      </c>
      <c r="AC293" s="15">
        <f>PPMT($AD$4/12,COUNT(Z$55:Z293),COUNT($Z$55:$Z$331),-$AA$54,$AA$5)</f>
        <v>88531.060772456825</v>
      </c>
      <c r="AD293" s="15">
        <f t="shared" si="23"/>
        <v>102114.21401139007</v>
      </c>
      <c r="AE293" s="15"/>
      <c r="AF293" s="14">
        <f t="shared" si="24"/>
        <v>50374</v>
      </c>
      <c r="AG293" s="15">
        <f t="shared" si="25"/>
        <v>17693.297263785898</v>
      </c>
      <c r="AH293" s="15">
        <f t="shared" si="26"/>
        <v>108401.94947008183</v>
      </c>
      <c r="AI293" s="15">
        <f t="shared" si="27"/>
        <v>126095.24673386774</v>
      </c>
    </row>
    <row r="294" spans="2:35" x14ac:dyDescent="0.2">
      <c r="B294" s="14">
        <v>50405</v>
      </c>
      <c r="C294" s="15">
        <v>212956.52855280484</v>
      </c>
      <c r="D294" s="15">
        <v>1000.2064625804345</v>
      </c>
      <c r="E294" s="15">
        <v>5270.3360101992275</v>
      </c>
      <c r="F294" s="15">
        <v>6270.5424727796617</v>
      </c>
      <c r="H294" s="16">
        <v>50405</v>
      </c>
      <c r="I294" s="15">
        <v>77183.879585904098</v>
      </c>
      <c r="J294" s="15">
        <v>665.18785322206315</v>
      </c>
      <c r="K294" s="15">
        <v>1771.5632620362019</v>
      </c>
      <c r="L294" s="15">
        <v>2436.7511152582651</v>
      </c>
      <c r="N294" s="16">
        <v>50405</v>
      </c>
      <c r="O294" s="15">
        <v>35262.743977212092</v>
      </c>
      <c r="P294" s="15">
        <v>165.62077084000393</v>
      </c>
      <c r="Q294" s="15">
        <v>872.69693333423334</v>
      </c>
      <c r="R294" s="15">
        <v>1038.3177041742372</v>
      </c>
      <c r="S294" s="15"/>
      <c r="T294" s="16">
        <v>50405</v>
      </c>
      <c r="U294" s="15">
        <v>497215.61156288831</v>
      </c>
      <c r="V294" s="15">
        <v>2183.6052274470176</v>
      </c>
      <c r="W294" s="15">
        <v>12051.816202818492</v>
      </c>
      <c r="X294" s="15">
        <v>14235.421430265509</v>
      </c>
      <c r="Y294" s="16"/>
      <c r="Z294" s="16">
        <v>50405</v>
      </c>
      <c r="AA294" s="15">
        <f t="shared" si="22"/>
        <v>3527109.6024564677</v>
      </c>
      <c r="AB294" s="15">
        <f>IPMT($AD$4/12,COUNT(Z$55:Z294),COUNT($Z$55:$Z$331),-$AA$54,$AA$5)</f>
        <v>13258.539349434232</v>
      </c>
      <c r="AC294" s="15">
        <f>PPMT($AD$4/12,COUNT(Z$55:Z294),COUNT($Z$55:$Z$331),-$AA$54,$AA$5)</f>
        <v>88855.67466195584</v>
      </c>
      <c r="AD294" s="15">
        <f t="shared" si="23"/>
        <v>102114.21401139007</v>
      </c>
      <c r="AE294" s="15"/>
      <c r="AF294" s="14">
        <f t="shared" si="24"/>
        <v>50405</v>
      </c>
      <c r="AG294" s="15">
        <f t="shared" si="25"/>
        <v>17273.159663523751</v>
      </c>
      <c r="AH294" s="15">
        <f t="shared" si="26"/>
        <v>108822.08707034399</v>
      </c>
      <c r="AI294" s="15">
        <f t="shared" si="27"/>
        <v>126095.24673386774</v>
      </c>
    </row>
    <row r="295" spans="2:35" x14ac:dyDescent="0.2">
      <c r="B295" s="14">
        <v>50436</v>
      </c>
      <c r="C295" s="15">
        <v>207662.03683589221</v>
      </c>
      <c r="D295" s="15">
        <v>976.05075586702128</v>
      </c>
      <c r="E295" s="15">
        <v>5294.4917169126402</v>
      </c>
      <c r="F295" s="15">
        <v>6270.5424727796617</v>
      </c>
      <c r="H295" s="16">
        <v>50436</v>
      </c>
      <c r="I295" s="15">
        <v>75397.391167088135</v>
      </c>
      <c r="J295" s="15">
        <v>650.26269644230263</v>
      </c>
      <c r="K295" s="15">
        <v>1786.4884188159624</v>
      </c>
      <c r="L295" s="15">
        <v>2436.7511152582651</v>
      </c>
      <c r="N295" s="16">
        <v>50436</v>
      </c>
      <c r="O295" s="15">
        <v>34386.047182933413</v>
      </c>
      <c r="P295" s="15">
        <v>161.62090989555537</v>
      </c>
      <c r="Q295" s="15">
        <v>876.69679427868186</v>
      </c>
      <c r="R295" s="15">
        <v>1038.3177041742372</v>
      </c>
      <c r="S295" s="15"/>
      <c r="T295" s="16">
        <v>50436</v>
      </c>
      <c r="U295" s="15">
        <v>485163.79536006984</v>
      </c>
      <c r="V295" s="15">
        <v>2130.6776679563063</v>
      </c>
      <c r="W295" s="15">
        <v>12104.743762309203</v>
      </c>
      <c r="X295" s="15">
        <v>14235.421430265509</v>
      </c>
      <c r="Y295" s="16"/>
      <c r="Z295" s="16">
        <v>50436</v>
      </c>
      <c r="AA295" s="15">
        <f t="shared" si="22"/>
        <v>3437928.1236540847</v>
      </c>
      <c r="AB295" s="15">
        <f>IPMT($AD$4/12,COUNT(Z$55:Z295),COUNT($Z$55:$Z$331),-$AA$54,$AA$5)</f>
        <v>12932.735209007058</v>
      </c>
      <c r="AC295" s="15">
        <f>PPMT($AD$4/12,COUNT(Z$55:Z295),COUNT($Z$55:$Z$331),-$AA$54,$AA$5)</f>
        <v>89181.478802383004</v>
      </c>
      <c r="AD295" s="15">
        <f t="shared" si="23"/>
        <v>102114.21401139007</v>
      </c>
      <c r="AE295" s="15"/>
      <c r="AF295" s="14">
        <f t="shared" si="24"/>
        <v>50436</v>
      </c>
      <c r="AG295" s="15">
        <f t="shared" si="25"/>
        <v>16851.347239168244</v>
      </c>
      <c r="AH295" s="15">
        <f t="shared" si="26"/>
        <v>109243.89949469949</v>
      </c>
      <c r="AI295" s="15">
        <f t="shared" si="27"/>
        <v>126095.24673386774</v>
      </c>
    </row>
    <row r="296" spans="2:35" x14ac:dyDescent="0.2">
      <c r="B296" s="14">
        <v>50464</v>
      </c>
      <c r="C296" s="15">
        <v>202343.27869861037</v>
      </c>
      <c r="D296" s="15">
        <v>951.7843354978387</v>
      </c>
      <c r="E296" s="15">
        <v>5318.758137281824</v>
      </c>
      <c r="F296" s="15">
        <v>6270.5424727796626</v>
      </c>
      <c r="H296" s="16">
        <v>50464</v>
      </c>
      <c r="I296" s="15">
        <v>73595.851849268205</v>
      </c>
      <c r="J296" s="15">
        <v>635.21179743833022</v>
      </c>
      <c r="K296" s="15">
        <v>1801.5393178199347</v>
      </c>
      <c r="L296" s="15">
        <v>2436.7511152582647</v>
      </c>
      <c r="N296" s="16">
        <v>50464</v>
      </c>
      <c r="O296" s="15">
        <v>33505.332195014285</v>
      </c>
      <c r="P296" s="15">
        <v>157.60271625511143</v>
      </c>
      <c r="Q296" s="15">
        <v>880.71498791912586</v>
      </c>
      <c r="R296" s="15">
        <v>1038.3177041742374</v>
      </c>
      <c r="S296" s="15"/>
      <c r="T296" s="16">
        <v>50464</v>
      </c>
      <c r="U296" s="15">
        <v>473059.05159776064</v>
      </c>
      <c r="V296" s="15">
        <v>2077.5176682668321</v>
      </c>
      <c r="W296" s="15">
        <v>12157.903761998678</v>
      </c>
      <c r="X296" s="15">
        <v>14235.421430265509</v>
      </c>
      <c r="Y296" s="16"/>
      <c r="Z296" s="16">
        <v>50464</v>
      </c>
      <c r="AA296" s="15">
        <f t="shared" si="22"/>
        <v>3348419.6460960931</v>
      </c>
      <c r="AB296" s="15">
        <f>IPMT($AD$4/12,COUNT(Z$55:Z296),COUNT($Z$55:$Z$331),-$AA$54,$AA$5)</f>
        <v>12605.736453398318</v>
      </c>
      <c r="AC296" s="15">
        <f>PPMT($AD$4/12,COUNT(Z$55:Z296),COUNT($Z$55:$Z$331),-$AA$54,$AA$5)</f>
        <v>89508.477557991748</v>
      </c>
      <c r="AD296" s="15">
        <f t="shared" si="23"/>
        <v>102114.21401139007</v>
      </c>
      <c r="AE296" s="15"/>
      <c r="AF296" s="14">
        <f t="shared" si="24"/>
        <v>50464</v>
      </c>
      <c r="AG296" s="15">
        <f t="shared" si="25"/>
        <v>16427.852970856431</v>
      </c>
      <c r="AH296" s="15">
        <f t="shared" si="26"/>
        <v>109667.39376301131</v>
      </c>
      <c r="AI296" s="15">
        <f t="shared" si="27"/>
        <v>126095.24673386774</v>
      </c>
    </row>
    <row r="297" spans="2:35" x14ac:dyDescent="0.2">
      <c r="B297" s="14">
        <v>50495</v>
      </c>
      <c r="C297" s="15">
        <v>197000.14291986602</v>
      </c>
      <c r="D297" s="15">
        <v>927.40669403529694</v>
      </c>
      <c r="E297" s="15">
        <v>5343.1357787443649</v>
      </c>
      <c r="F297" s="15">
        <v>6270.5424727796617</v>
      </c>
      <c r="H297" s="16">
        <v>50495</v>
      </c>
      <c r="I297" s="15">
        <v>71779.134830860567</v>
      </c>
      <c r="J297" s="15">
        <v>620.03409685062422</v>
      </c>
      <c r="K297" s="15">
        <v>1816.717018407641</v>
      </c>
      <c r="L297" s="15">
        <v>2436.7511152582651</v>
      </c>
      <c r="N297" s="16">
        <v>50495</v>
      </c>
      <c r="O297" s="15">
        <v>32620.580596733864</v>
      </c>
      <c r="P297" s="15">
        <v>153.5661058938154</v>
      </c>
      <c r="Q297" s="15">
        <v>884.75159828042183</v>
      </c>
      <c r="R297" s="15">
        <v>1038.3177041742372</v>
      </c>
      <c r="S297" s="15"/>
      <c r="T297" s="16">
        <v>50495</v>
      </c>
      <c r="U297" s="15">
        <v>460901.14783576195</v>
      </c>
      <c r="V297" s="15">
        <v>2024.1242075787209</v>
      </c>
      <c r="W297" s="15">
        <v>12211.29722268679</v>
      </c>
      <c r="X297" s="15">
        <v>14235.421430265511</v>
      </c>
      <c r="Y297" s="16"/>
      <c r="Z297" s="16">
        <v>50495</v>
      </c>
      <c r="AA297" s="15">
        <f t="shared" si="22"/>
        <v>3258582.9707870553</v>
      </c>
      <c r="AB297" s="15">
        <f>IPMT($AD$4/12,COUNT(Z$55:Z297),COUNT($Z$55:$Z$331),-$AA$54,$AA$5)</f>
        <v>12277.538702352354</v>
      </c>
      <c r="AC297" s="15">
        <f>PPMT($AD$4/12,COUNT(Z$55:Z297),COUNT($Z$55:$Z$331),-$AA$54,$AA$5)</f>
        <v>89836.675309037717</v>
      </c>
      <c r="AD297" s="15">
        <f t="shared" si="23"/>
        <v>102114.21401139007</v>
      </c>
      <c r="AE297" s="15"/>
      <c r="AF297" s="14">
        <f t="shared" si="24"/>
        <v>50495</v>
      </c>
      <c r="AG297" s="15">
        <f t="shared" si="25"/>
        <v>16002.669806710812</v>
      </c>
      <c r="AH297" s="15">
        <f t="shared" si="26"/>
        <v>110092.57692715693</v>
      </c>
      <c r="AI297" s="15">
        <f t="shared" si="27"/>
        <v>126095.24673386774</v>
      </c>
    </row>
    <row r="298" spans="2:35" x14ac:dyDescent="0.2">
      <c r="B298" s="14">
        <v>50525</v>
      </c>
      <c r="C298" s="15">
        <v>191632.51776880241</v>
      </c>
      <c r="D298" s="15">
        <v>902.91732171605167</v>
      </c>
      <c r="E298" s="15">
        <v>5367.6251510636093</v>
      </c>
      <c r="F298" s="15">
        <v>6270.5424727796608</v>
      </c>
      <c r="H298" s="16">
        <v>50525</v>
      </c>
      <c r="I298" s="15">
        <v>69947.11224199702</v>
      </c>
      <c r="J298" s="15">
        <v>604.72852639471614</v>
      </c>
      <c r="K298" s="15">
        <v>1832.0225888635491</v>
      </c>
      <c r="L298" s="15">
        <v>2436.7511152582651</v>
      </c>
      <c r="N298" s="16">
        <v>50525</v>
      </c>
      <c r="O298" s="15">
        <v>31731.773886961324</v>
      </c>
      <c r="P298" s="15">
        <v>149.51099440169679</v>
      </c>
      <c r="Q298" s="15">
        <v>888.80670977254056</v>
      </c>
      <c r="R298" s="15">
        <v>1038.3177041742374</v>
      </c>
      <c r="S298" s="15"/>
      <c r="T298" s="16">
        <v>50525</v>
      </c>
      <c r="U298" s="15">
        <v>448689.85061307513</v>
      </c>
      <c r="V298" s="15">
        <v>1970.4962606090883</v>
      </c>
      <c r="W298" s="15">
        <v>12264.925169656421</v>
      </c>
      <c r="X298" s="15">
        <v>14235.421430265509</v>
      </c>
      <c r="Y298" s="16"/>
      <c r="Z298" s="16">
        <v>50525</v>
      </c>
      <c r="AA298" s="15">
        <f t="shared" si="22"/>
        <v>3168416.8943352178</v>
      </c>
      <c r="AB298" s="15">
        <f>IPMT($AD$4/12,COUNT(Z$55:Z298),COUNT($Z$55:$Z$331),-$AA$54,$AA$5)</f>
        <v>11948.137559552546</v>
      </c>
      <c r="AC298" s="15">
        <f>PPMT($AD$4/12,COUNT(Z$55:Z298),COUNT($Z$55:$Z$331),-$AA$54,$AA$5)</f>
        <v>90166.076451837507</v>
      </c>
      <c r="AD298" s="15">
        <f t="shared" si="23"/>
        <v>102114.21401139005</v>
      </c>
      <c r="AE298" s="15"/>
      <c r="AF298" s="14">
        <f t="shared" si="24"/>
        <v>50525</v>
      </c>
      <c r="AG298" s="15">
        <f t="shared" si="25"/>
        <v>15575.790662674099</v>
      </c>
      <c r="AH298" s="15">
        <f t="shared" si="26"/>
        <v>110519.45607119362</v>
      </c>
      <c r="AI298" s="15">
        <f t="shared" si="27"/>
        <v>126095.24673386772</v>
      </c>
    </row>
    <row r="299" spans="2:35" x14ac:dyDescent="0.2">
      <c r="B299" s="14">
        <v>50556</v>
      </c>
      <c r="C299" s="15">
        <v>186240.29100246308</v>
      </c>
      <c r="D299" s="15">
        <v>878.31570644034343</v>
      </c>
      <c r="E299" s="15">
        <v>5392.2267663393186</v>
      </c>
      <c r="F299" s="15">
        <v>6270.5424727796617</v>
      </c>
      <c r="H299" s="16">
        <v>50556</v>
      </c>
      <c r="I299" s="15">
        <v>68099.65513552475</v>
      </c>
      <c r="J299" s="15">
        <v>589.29400878600063</v>
      </c>
      <c r="K299" s="15">
        <v>1847.4571064722645</v>
      </c>
      <c r="L299" s="15">
        <v>2436.7511152582651</v>
      </c>
      <c r="N299" s="16">
        <v>50556</v>
      </c>
      <c r="O299" s="15">
        <v>30838.893479768994</v>
      </c>
      <c r="P299" s="15">
        <v>145.43729698190597</v>
      </c>
      <c r="Q299" s="15">
        <v>892.88040719233129</v>
      </c>
      <c r="R299" s="15">
        <v>1038.3177041742372</v>
      </c>
      <c r="S299" s="15"/>
      <c r="T299" s="16">
        <v>50556</v>
      </c>
      <c r="U299" s="15">
        <v>436424.92544341873</v>
      </c>
      <c r="V299" s="15">
        <v>1916.632797572347</v>
      </c>
      <c r="W299" s="15">
        <v>12318.788632693162</v>
      </c>
      <c r="X299" s="15">
        <v>14235.421430265509</v>
      </c>
      <c r="Y299" s="16"/>
      <c r="Z299" s="16">
        <v>50556</v>
      </c>
      <c r="AA299" s="15">
        <f t="shared" si="22"/>
        <v>3077920.20893639</v>
      </c>
      <c r="AB299" s="15">
        <f>IPMT($AD$4/12,COUNT(Z$55:Z299),COUNT($Z$55:$Z$331),-$AA$54,$AA$5)</f>
        <v>11617.528612562477</v>
      </c>
      <c r="AC299" s="15">
        <f>PPMT($AD$4/12,COUNT(Z$55:Z299),COUNT($Z$55:$Z$331),-$AA$54,$AA$5)</f>
        <v>90496.685398827598</v>
      </c>
      <c r="AD299" s="15">
        <f t="shared" si="23"/>
        <v>102114.21401139008</v>
      </c>
      <c r="AE299" s="15"/>
      <c r="AF299" s="14">
        <f t="shared" si="24"/>
        <v>50556</v>
      </c>
      <c r="AG299" s="15">
        <f t="shared" si="25"/>
        <v>15147.208422343074</v>
      </c>
      <c r="AH299" s="15">
        <f t="shared" si="26"/>
        <v>110948.03831152467</v>
      </c>
      <c r="AI299" s="15">
        <f t="shared" si="27"/>
        <v>126095.24673386774</v>
      </c>
    </row>
    <row r="300" spans="2:35" x14ac:dyDescent="0.2">
      <c r="B300" s="14">
        <v>50586</v>
      </c>
      <c r="C300" s="15">
        <v>180823.34986344472</v>
      </c>
      <c r="D300" s="15">
        <v>853.60133376128817</v>
      </c>
      <c r="E300" s="15">
        <v>5416.9411390183732</v>
      </c>
      <c r="F300" s="15">
        <v>6270.5424727796617</v>
      </c>
      <c r="H300" s="16">
        <v>50586</v>
      </c>
      <c r="I300" s="15">
        <v>66236.633477930402</v>
      </c>
      <c r="J300" s="15">
        <v>573.72945766390933</v>
      </c>
      <c r="K300" s="15">
        <v>1863.0216575943557</v>
      </c>
      <c r="L300" s="15">
        <v>2436.7511152582651</v>
      </c>
      <c r="N300" s="16">
        <v>50586</v>
      </c>
      <c r="O300" s="15">
        <v>29941.9207040437</v>
      </c>
      <c r="P300" s="15">
        <v>141.34492844894115</v>
      </c>
      <c r="Q300" s="15">
        <v>896.97277572529617</v>
      </c>
      <c r="R300" s="15">
        <v>1038.3177041742374</v>
      </c>
      <c r="S300" s="15"/>
      <c r="T300" s="16">
        <v>50586</v>
      </c>
      <c r="U300" s="15">
        <v>424106.13681072555</v>
      </c>
      <c r="V300" s="15">
        <v>1862.5327841604362</v>
      </c>
      <c r="W300" s="15">
        <v>12372.888646105073</v>
      </c>
      <c r="X300" s="15">
        <v>14235.421430265509</v>
      </c>
      <c r="Y300" s="16"/>
      <c r="Z300" s="16">
        <v>50586</v>
      </c>
      <c r="AA300" s="15">
        <f t="shared" si="22"/>
        <v>2987091.7023577667</v>
      </c>
      <c r="AB300" s="15">
        <f>IPMT($AD$4/12,COUNT(Z$55:Z300),COUNT($Z$55:$Z$331),-$AA$54,$AA$5)</f>
        <v>11285.707432766776</v>
      </c>
      <c r="AC300" s="15">
        <f>PPMT($AD$4/12,COUNT(Z$55:Z300),COUNT($Z$55:$Z$331),-$AA$54,$AA$5)</f>
        <v>90828.506578623288</v>
      </c>
      <c r="AD300" s="15">
        <f t="shared" si="23"/>
        <v>102114.21401139007</v>
      </c>
      <c r="AE300" s="15"/>
      <c r="AF300" s="14">
        <f t="shared" si="24"/>
        <v>50586</v>
      </c>
      <c r="AG300" s="15">
        <f t="shared" si="25"/>
        <v>14716.91593680135</v>
      </c>
      <c r="AH300" s="15">
        <f t="shared" si="26"/>
        <v>111378.33079706639</v>
      </c>
      <c r="AI300" s="15">
        <f t="shared" si="27"/>
        <v>126095.24673386774</v>
      </c>
    </row>
    <row r="301" spans="2:35" x14ac:dyDescent="0.2">
      <c r="B301" s="14">
        <v>50617</v>
      </c>
      <c r="C301" s="15">
        <v>175381.58107753919</v>
      </c>
      <c r="D301" s="15">
        <v>828.77368687412081</v>
      </c>
      <c r="E301" s="15">
        <v>5441.7687859055413</v>
      </c>
      <c r="F301" s="15">
        <v>6270.5424727796617</v>
      </c>
      <c r="H301" s="16">
        <v>50617</v>
      </c>
      <c r="I301" s="15">
        <v>64357.916140187583</v>
      </c>
      <c r="J301" s="15">
        <v>558.03377751544804</v>
      </c>
      <c r="K301" s="15">
        <v>1878.7173377428171</v>
      </c>
      <c r="L301" s="15">
        <v>2436.7511152582651</v>
      </c>
      <c r="N301" s="16">
        <v>50617</v>
      </c>
      <c r="O301" s="15">
        <v>29040.836803096328</v>
      </c>
      <c r="P301" s="15">
        <v>137.23380322686688</v>
      </c>
      <c r="Q301" s="15">
        <v>901.08390094737047</v>
      </c>
      <c r="R301" s="15">
        <v>1038.3177041742374</v>
      </c>
      <c r="S301" s="15"/>
      <c r="T301" s="16">
        <v>50617</v>
      </c>
      <c r="U301" s="15">
        <v>411733.24816462048</v>
      </c>
      <c r="V301" s="15">
        <v>1808.1951815229586</v>
      </c>
      <c r="W301" s="15">
        <v>12427.226248742552</v>
      </c>
      <c r="X301" s="15">
        <v>14235.421430265511</v>
      </c>
      <c r="Y301" s="16"/>
      <c r="Z301" s="16">
        <v>50617</v>
      </c>
      <c r="AA301" s="15">
        <f t="shared" si="22"/>
        <v>2895930.1579216886</v>
      </c>
      <c r="AB301" s="15">
        <f>IPMT($AD$4/12,COUNT(Z$55:Z301),COUNT($Z$55:$Z$331),-$AA$54,$AA$5)</f>
        <v>10952.669575311824</v>
      </c>
      <c r="AC301" s="15">
        <f>PPMT($AD$4/12,COUNT(Z$55:Z301),COUNT($Z$55:$Z$331),-$AA$54,$AA$5)</f>
        <v>91161.544436078242</v>
      </c>
      <c r="AD301" s="15">
        <f t="shared" si="23"/>
        <v>102114.21401139007</v>
      </c>
      <c r="AE301" s="15"/>
      <c r="AF301" s="14">
        <f t="shared" si="24"/>
        <v>50617</v>
      </c>
      <c r="AG301" s="15">
        <f t="shared" si="25"/>
        <v>14284.906024451218</v>
      </c>
      <c r="AH301" s="15">
        <f t="shared" si="26"/>
        <v>111810.34070941652</v>
      </c>
      <c r="AI301" s="15">
        <f t="shared" si="27"/>
        <v>126095.24673386774</v>
      </c>
    </row>
    <row r="302" spans="2:35" x14ac:dyDescent="0.2">
      <c r="B302" s="14">
        <v>50648</v>
      </c>
      <c r="C302" s="15">
        <v>169914.87085136492</v>
      </c>
      <c r="D302" s="15">
        <v>803.83224660538713</v>
      </c>
      <c r="E302" s="15">
        <v>5466.7102261742748</v>
      </c>
      <c r="F302" s="15">
        <v>6270.5424727796617</v>
      </c>
      <c r="H302" s="16">
        <v>50648</v>
      </c>
      <c r="I302" s="15">
        <v>62463.370888527403</v>
      </c>
      <c r="J302" s="15">
        <v>542.20586359808829</v>
      </c>
      <c r="K302" s="15">
        <v>1894.5452516601767</v>
      </c>
      <c r="L302" s="15">
        <v>2436.7511152582651</v>
      </c>
      <c r="N302" s="16">
        <v>50648</v>
      </c>
      <c r="O302" s="15">
        <v>28135.622934269617</v>
      </c>
      <c r="P302" s="15">
        <v>133.10383534752478</v>
      </c>
      <c r="Q302" s="15">
        <v>905.21386882671254</v>
      </c>
      <c r="R302" s="15">
        <v>1038.3177041742374</v>
      </c>
      <c r="S302" s="15"/>
      <c r="T302" s="16">
        <v>50648</v>
      </c>
      <c r="U302" s="15">
        <v>399306.02191587794</v>
      </c>
      <c r="V302" s="15">
        <v>1753.6189462472307</v>
      </c>
      <c r="W302" s="15">
        <v>12481.802484018277</v>
      </c>
      <c r="X302" s="15">
        <v>14235.421430265507</v>
      </c>
      <c r="Y302" s="16"/>
      <c r="Z302" s="16">
        <v>50648</v>
      </c>
      <c r="AA302" s="15">
        <f t="shared" si="22"/>
        <v>2804434.3544893446</v>
      </c>
      <c r="AB302" s="15">
        <f>IPMT($AD$4/12,COUNT(Z$55:Z302),COUNT($Z$55:$Z$331),-$AA$54,$AA$5)</f>
        <v>10618.410579046205</v>
      </c>
      <c r="AC302" s="15">
        <f>PPMT($AD$4/12,COUNT(Z$55:Z302),COUNT($Z$55:$Z$331),-$AA$54,$AA$5)</f>
        <v>91495.803432343848</v>
      </c>
      <c r="AD302" s="15">
        <f t="shared" si="23"/>
        <v>102114.21401139005</v>
      </c>
      <c r="AE302" s="15"/>
      <c r="AF302" s="14">
        <f t="shared" si="24"/>
        <v>50648</v>
      </c>
      <c r="AG302" s="15">
        <f t="shared" si="25"/>
        <v>13851.171470844436</v>
      </c>
      <c r="AH302" s="15">
        <f t="shared" si="26"/>
        <v>112244.07526302329</v>
      </c>
      <c r="AI302" s="15">
        <f t="shared" si="27"/>
        <v>126095.24673386772</v>
      </c>
    </row>
    <row r="303" spans="2:35" x14ac:dyDescent="0.2">
      <c r="B303" s="14">
        <v>50678</v>
      </c>
      <c r="C303" s="15">
        <v>164423.10486998735</v>
      </c>
      <c r="D303" s="15">
        <v>778.77649140208814</v>
      </c>
      <c r="E303" s="15">
        <v>5491.7659813775736</v>
      </c>
      <c r="F303" s="15">
        <v>6270.5424727796617</v>
      </c>
      <c r="H303" s="16">
        <v>50678</v>
      </c>
      <c r="I303" s="15">
        <v>60552.864375131147</v>
      </c>
      <c r="J303" s="15">
        <v>526.24460186201077</v>
      </c>
      <c r="K303" s="15">
        <v>1910.5065133962544</v>
      </c>
      <c r="L303" s="15">
        <v>2436.7511152582651</v>
      </c>
      <c r="N303" s="16">
        <v>50678</v>
      </c>
      <c r="O303" s="15">
        <v>27226.260168544115</v>
      </c>
      <c r="P303" s="15">
        <v>128.95493844873565</v>
      </c>
      <c r="Q303" s="15">
        <v>909.36276572550162</v>
      </c>
      <c r="R303" s="15">
        <v>1038.3177041742372</v>
      </c>
      <c r="S303" s="15"/>
      <c r="T303" s="16">
        <v>50678</v>
      </c>
      <c r="U303" s="15">
        <v>386824.21943185967</v>
      </c>
      <c r="V303" s="15">
        <v>1698.8030303382502</v>
      </c>
      <c r="W303" s="15">
        <v>12536.618399927258</v>
      </c>
      <c r="X303" s="15">
        <v>14235.421430265509</v>
      </c>
      <c r="Y303" s="16"/>
      <c r="Z303" s="16">
        <v>50678</v>
      </c>
      <c r="AA303" s="15">
        <f t="shared" si="22"/>
        <v>2712603.0664444156</v>
      </c>
      <c r="AB303" s="15">
        <f>IPMT($AD$4/12,COUNT(Z$55:Z303),COUNT($Z$55:$Z$331),-$AA$54,$AA$5)</f>
        <v>10282.925966460944</v>
      </c>
      <c r="AC303" s="15">
        <f>PPMT($AD$4/12,COUNT(Z$55:Z303),COUNT($Z$55:$Z$331),-$AA$54,$AA$5)</f>
        <v>91831.288044929126</v>
      </c>
      <c r="AD303" s="15">
        <f t="shared" si="23"/>
        <v>102114.21401139007</v>
      </c>
      <c r="AE303" s="15"/>
      <c r="AF303" s="14">
        <f t="shared" si="24"/>
        <v>50678</v>
      </c>
      <c r="AG303" s="15">
        <f t="shared" si="25"/>
        <v>13415.705028512028</v>
      </c>
      <c r="AH303" s="15">
        <f t="shared" si="26"/>
        <v>112679.54170535572</v>
      </c>
      <c r="AI303" s="15">
        <f t="shared" si="27"/>
        <v>126095.24673386774</v>
      </c>
    </row>
    <row r="304" spans="2:35" x14ac:dyDescent="0.2">
      <c r="B304" s="14">
        <v>50709</v>
      </c>
      <c r="C304" s="15">
        <v>158906.16829452847</v>
      </c>
      <c r="D304" s="15">
        <v>753.60589732077426</v>
      </c>
      <c r="E304" s="15">
        <v>5516.9365754588871</v>
      </c>
      <c r="F304" s="15">
        <v>6270.5424727796617</v>
      </c>
      <c r="H304" s="16">
        <v>50709</v>
      </c>
      <c r="I304" s="15">
        <v>58626.262128744573</v>
      </c>
      <c r="J304" s="15">
        <v>510.14886887169212</v>
      </c>
      <c r="K304" s="15">
        <v>1926.6022463865731</v>
      </c>
      <c r="L304" s="15">
        <v>2436.7511152582651</v>
      </c>
      <c r="N304" s="16">
        <v>50709</v>
      </c>
      <c r="O304" s="15">
        <v>26312.72949014237</v>
      </c>
      <c r="P304" s="15">
        <v>124.78702577249375</v>
      </c>
      <c r="Q304" s="15">
        <v>913.53067840174344</v>
      </c>
      <c r="R304" s="15">
        <v>1038.3177041742372</v>
      </c>
      <c r="S304" s="15"/>
      <c r="T304" s="16">
        <v>50709</v>
      </c>
      <c r="U304" s="15">
        <v>374287.6010319324</v>
      </c>
      <c r="V304" s="15">
        <v>1643.7463811985699</v>
      </c>
      <c r="W304" s="15">
        <v>12591.675049066938</v>
      </c>
      <c r="X304" s="15">
        <v>14235.421430265509</v>
      </c>
      <c r="Y304" s="16"/>
      <c r="Z304" s="16">
        <v>50709</v>
      </c>
      <c r="AA304" s="15">
        <f t="shared" si="22"/>
        <v>2620435.0636766553</v>
      </c>
      <c r="AB304" s="15">
        <f>IPMT($AD$4/12,COUNT(Z$55:Z304),COUNT($Z$55:$Z$331),-$AA$54,$AA$5)</f>
        <v>9946.2112436295356</v>
      </c>
      <c r="AC304" s="15">
        <f>PPMT($AD$4/12,COUNT(Z$55:Z304),COUNT($Z$55:$Z$331),-$AA$54,$AA$5)</f>
        <v>92168.002767760525</v>
      </c>
      <c r="AD304" s="15">
        <f t="shared" si="23"/>
        <v>102114.21401139005</v>
      </c>
      <c r="AE304" s="15"/>
      <c r="AF304" s="14">
        <f t="shared" si="24"/>
        <v>50709</v>
      </c>
      <c r="AG304" s="15">
        <f t="shared" si="25"/>
        <v>12978.499416793065</v>
      </c>
      <c r="AH304" s="15">
        <f t="shared" si="26"/>
        <v>113116.74731707467</v>
      </c>
      <c r="AI304" s="15">
        <f t="shared" si="27"/>
        <v>126095.24673386774</v>
      </c>
    </row>
    <row r="305" spans="2:35" x14ac:dyDescent="0.2">
      <c r="B305" s="14">
        <v>50739</v>
      </c>
      <c r="C305" s="15">
        <v>153363.9457597654</v>
      </c>
      <c r="D305" s="15">
        <v>728.3199380165878</v>
      </c>
      <c r="E305" s="15">
        <v>5542.2225347630738</v>
      </c>
      <c r="F305" s="15">
        <v>6270.5424727796617</v>
      </c>
      <c r="H305" s="16">
        <v>50739</v>
      </c>
      <c r="I305" s="15">
        <v>56683.428545213137</v>
      </c>
      <c r="J305" s="15">
        <v>493.91753172683156</v>
      </c>
      <c r="K305" s="15">
        <v>1942.8335835314335</v>
      </c>
      <c r="L305" s="15">
        <v>2436.7511152582651</v>
      </c>
      <c r="N305" s="16">
        <v>50739</v>
      </c>
      <c r="O305" s="15">
        <v>25395.011796131286</v>
      </c>
      <c r="P305" s="15">
        <v>120.60001016315245</v>
      </c>
      <c r="Q305" s="15">
        <v>917.71769401108486</v>
      </c>
      <c r="R305" s="15">
        <v>1038.3177041742374</v>
      </c>
      <c r="S305" s="15"/>
      <c r="T305" s="16">
        <v>50739</v>
      </c>
      <c r="U305" s="15">
        <v>361695.92598286545</v>
      </c>
      <c r="V305" s="15">
        <v>1588.4479416080842</v>
      </c>
      <c r="W305" s="15">
        <v>12646.973488657424</v>
      </c>
      <c r="X305" s="15">
        <v>14235.421430265509</v>
      </c>
      <c r="Y305" s="16"/>
      <c r="Z305" s="16">
        <v>50739</v>
      </c>
      <c r="AA305" s="15">
        <f t="shared" si="22"/>
        <v>2527929.111565413</v>
      </c>
      <c r="AB305" s="15">
        <f>IPMT($AD$4/12,COUNT(Z$55:Z305),COUNT($Z$55:$Z$331),-$AA$54,$AA$5)</f>
        <v>9608.2619001477487</v>
      </c>
      <c r="AC305" s="15">
        <f>PPMT($AD$4/12,COUNT(Z$55:Z305),COUNT($Z$55:$Z$331),-$AA$54,$AA$5)</f>
        <v>92505.952111242324</v>
      </c>
      <c r="AD305" s="15">
        <f t="shared" si="23"/>
        <v>102114.21401139007</v>
      </c>
      <c r="AE305" s="15"/>
      <c r="AF305" s="14">
        <f t="shared" si="24"/>
        <v>50739</v>
      </c>
      <c r="AG305" s="15">
        <f t="shared" si="25"/>
        <v>12539.547321662405</v>
      </c>
      <c r="AH305" s="15">
        <f t="shared" si="26"/>
        <v>113555.69941220534</v>
      </c>
      <c r="AI305" s="15">
        <f t="shared" si="27"/>
        <v>126095.24673386775</v>
      </c>
    </row>
    <row r="306" spans="2:35" x14ac:dyDescent="0.2">
      <c r="B306" s="14">
        <v>50770</v>
      </c>
      <c r="C306" s="15">
        <v>147796.32137171799</v>
      </c>
      <c r="D306" s="15">
        <v>702.91808473225717</v>
      </c>
      <c r="E306" s="15">
        <v>5567.6243880474049</v>
      </c>
      <c r="F306" s="15">
        <v>6270.5424727796617</v>
      </c>
      <c r="H306" s="16">
        <v>50770</v>
      </c>
      <c r="I306" s="15">
        <v>54724.226877937486</v>
      </c>
      <c r="J306" s="15">
        <v>477.54944798261232</v>
      </c>
      <c r="K306" s="15">
        <v>1959.2016672756527</v>
      </c>
      <c r="L306" s="15">
        <v>2436.7511152582651</v>
      </c>
      <c r="N306" s="16">
        <v>50770</v>
      </c>
      <c r="O306" s="15">
        <v>24473.087896022651</v>
      </c>
      <c r="P306" s="15">
        <v>116.39380406560164</v>
      </c>
      <c r="Q306" s="15">
        <v>921.92390010863562</v>
      </c>
      <c r="R306" s="15">
        <v>1038.3177041742372</v>
      </c>
      <c r="S306" s="15"/>
      <c r="T306" s="16">
        <v>50770</v>
      </c>
      <c r="U306" s="15">
        <v>349048.952494208</v>
      </c>
      <c r="V306" s="15">
        <v>1532.9066497037302</v>
      </c>
      <c r="W306" s="15">
        <v>12702.51478056178</v>
      </c>
      <c r="X306" s="15">
        <v>14235.421430265509</v>
      </c>
      <c r="Y306" s="16"/>
      <c r="Z306" s="16">
        <v>50770</v>
      </c>
      <c r="AA306" s="15">
        <f t="shared" si="22"/>
        <v>2435083.9709630962</v>
      </c>
      <c r="AB306" s="15">
        <f>IPMT($AD$4/12,COUNT(Z$55:Z306),COUNT($Z$55:$Z$331),-$AA$54,$AA$5)</f>
        <v>9269.073409073193</v>
      </c>
      <c r="AC306" s="15">
        <f>PPMT($AD$4/12,COUNT(Z$55:Z306),COUNT($Z$55:$Z$331),-$AA$54,$AA$5)</f>
        <v>92845.140602316867</v>
      </c>
      <c r="AD306" s="15">
        <f t="shared" si="23"/>
        <v>102114.21401139005</v>
      </c>
      <c r="AE306" s="15"/>
      <c r="AF306" s="14">
        <f t="shared" si="24"/>
        <v>50770</v>
      </c>
      <c r="AG306" s="15">
        <f t="shared" si="25"/>
        <v>12098.841395557394</v>
      </c>
      <c r="AH306" s="15">
        <f t="shared" si="26"/>
        <v>113996.40533831035</v>
      </c>
      <c r="AI306" s="15">
        <f t="shared" si="27"/>
        <v>126095.24673386774</v>
      </c>
    </row>
    <row r="307" spans="2:35" x14ac:dyDescent="0.2">
      <c r="B307" s="14">
        <v>50801</v>
      </c>
      <c r="C307" s="15">
        <v>142203.17870522538</v>
      </c>
      <c r="D307" s="15">
        <v>677.39980628703984</v>
      </c>
      <c r="E307" s="15">
        <v>5593.142666492623</v>
      </c>
      <c r="F307" s="15">
        <v>6270.5424727796626</v>
      </c>
      <c r="H307" s="16">
        <v>50801</v>
      </c>
      <c r="I307" s="15">
        <v>52748.519228248508</v>
      </c>
      <c r="J307" s="15">
        <v>461.04346556929011</v>
      </c>
      <c r="K307" s="15">
        <v>1975.7076496889752</v>
      </c>
      <c r="L307" s="15">
        <v>2436.7511152582651</v>
      </c>
      <c r="N307" s="16">
        <v>50801</v>
      </c>
      <c r="O307" s="15">
        <v>23546.938511371849</v>
      </c>
      <c r="P307" s="15">
        <v>112.16831952343706</v>
      </c>
      <c r="Q307" s="15">
        <v>926.14938465080024</v>
      </c>
      <c r="R307" s="15">
        <v>1038.3177041742374</v>
      </c>
      <c r="S307" s="15"/>
      <c r="T307" s="16">
        <v>50801</v>
      </c>
      <c r="U307" s="15">
        <v>336346.43771364621</v>
      </c>
      <c r="V307" s="15">
        <v>1477.1214389590966</v>
      </c>
      <c r="W307" s="15">
        <v>12758.299991306412</v>
      </c>
      <c r="X307" s="15">
        <v>14235.421430265509</v>
      </c>
      <c r="Y307" s="16"/>
      <c r="Z307" s="16">
        <v>50801</v>
      </c>
      <c r="AA307" s="15">
        <f t="shared" si="22"/>
        <v>2341898.3981785709</v>
      </c>
      <c r="AB307" s="15">
        <f>IPMT($AD$4/12,COUNT(Z$55:Z307),COUNT($Z$55:$Z$331),-$AA$54,$AA$5)</f>
        <v>8928.6412268646964</v>
      </c>
      <c r="AC307" s="15">
        <f>PPMT($AD$4/12,COUNT(Z$55:Z307),COUNT($Z$55:$Z$331),-$AA$54,$AA$5)</f>
        <v>93185.572784525371</v>
      </c>
      <c r="AD307" s="15">
        <f t="shared" si="23"/>
        <v>102114.21401139007</v>
      </c>
      <c r="AE307" s="15"/>
      <c r="AF307" s="14">
        <f t="shared" si="24"/>
        <v>50801</v>
      </c>
      <c r="AG307" s="15">
        <f t="shared" si="25"/>
        <v>11656.374257203559</v>
      </c>
      <c r="AH307" s="15">
        <f t="shared" si="26"/>
        <v>114438.87247666418</v>
      </c>
      <c r="AI307" s="15">
        <f t="shared" si="27"/>
        <v>126095.24673386774</v>
      </c>
    </row>
    <row r="308" spans="2:35" x14ac:dyDescent="0.2">
      <c r="B308" s="14">
        <v>50829</v>
      </c>
      <c r="C308" s="15">
        <v>136584.40080151134</v>
      </c>
      <c r="D308" s="15">
        <v>651.76456906561521</v>
      </c>
      <c r="E308" s="15">
        <v>5618.7779037140463</v>
      </c>
      <c r="F308" s="15">
        <v>6270.5424727796617</v>
      </c>
      <c r="H308" s="16">
        <v>50829</v>
      </c>
      <c r="I308" s="15">
        <v>50756.166535701348</v>
      </c>
      <c r="J308" s="15">
        <v>444.39842271110427</v>
      </c>
      <c r="K308" s="15">
        <v>1992.352692547161</v>
      </c>
      <c r="L308" s="15">
        <v>2436.7511152582651</v>
      </c>
      <c r="N308" s="16">
        <v>50829</v>
      </c>
      <c r="O308" s="15">
        <v>22616.544275374734</v>
      </c>
      <c r="P308" s="15">
        <v>107.9234681771209</v>
      </c>
      <c r="Q308" s="15">
        <v>930.39423599711631</v>
      </c>
      <c r="R308" s="15">
        <v>1038.3177041742372</v>
      </c>
      <c r="S308" s="15"/>
      <c r="T308" s="16">
        <v>50829</v>
      </c>
      <c r="U308" s="15">
        <v>323588.13772233983</v>
      </c>
      <c r="V308" s="15">
        <v>1421.0912381639428</v>
      </c>
      <c r="W308" s="15">
        <v>12814.330192101566</v>
      </c>
      <c r="X308" s="15">
        <v>14235.421430265509</v>
      </c>
      <c r="Y308" s="16"/>
      <c r="Z308" s="16">
        <v>50829</v>
      </c>
      <c r="AA308" s="15">
        <f t="shared" si="22"/>
        <v>2248371.1449605022</v>
      </c>
      <c r="AB308" s="15">
        <f>IPMT($AD$4/12,COUNT(Z$55:Z308),COUNT($Z$55:$Z$331),-$AA$54,$AA$5)</f>
        <v>8586.9607933214374</v>
      </c>
      <c r="AC308" s="15">
        <f>PPMT($AD$4/12,COUNT(Z$55:Z308),COUNT($Z$55:$Z$331),-$AA$54,$AA$5)</f>
        <v>93527.253218068625</v>
      </c>
      <c r="AD308" s="15">
        <f t="shared" si="23"/>
        <v>102114.21401139007</v>
      </c>
      <c r="AE308" s="15"/>
      <c r="AF308" s="14">
        <f t="shared" si="24"/>
        <v>50829</v>
      </c>
      <c r="AG308" s="15">
        <f t="shared" si="25"/>
        <v>11212.13849143922</v>
      </c>
      <c r="AH308" s="15">
        <f t="shared" si="26"/>
        <v>114883.10824242851</v>
      </c>
      <c r="AI308" s="15">
        <f t="shared" si="27"/>
        <v>126095.24673386774</v>
      </c>
    </row>
    <row r="309" spans="2:35" x14ac:dyDescent="0.2">
      <c r="B309" s="14">
        <v>50860</v>
      </c>
      <c r="C309" s="15">
        <v>130939.8701657386</v>
      </c>
      <c r="D309" s="15">
        <v>626.01183700692593</v>
      </c>
      <c r="E309" s="15">
        <v>5644.530635772735</v>
      </c>
      <c r="F309" s="15">
        <v>6270.5424727796608</v>
      </c>
      <c r="H309" s="16">
        <v>50860</v>
      </c>
      <c r="I309" s="15">
        <v>48747.028568287591</v>
      </c>
      <c r="J309" s="15">
        <v>427.61314784450633</v>
      </c>
      <c r="K309" s="15">
        <v>2009.1379674137588</v>
      </c>
      <c r="L309" s="15">
        <v>2436.7511152582651</v>
      </c>
      <c r="N309" s="16">
        <v>50860</v>
      </c>
      <c r="O309" s="15">
        <v>21681.88573246263</v>
      </c>
      <c r="P309" s="15">
        <v>103.65916126213412</v>
      </c>
      <c r="Q309" s="15">
        <v>934.65854291210303</v>
      </c>
      <c r="R309" s="15">
        <v>1038.3177041742372</v>
      </c>
      <c r="S309" s="15"/>
      <c r="T309" s="16">
        <v>50860</v>
      </c>
      <c r="U309" s="15">
        <v>310773.80753023829</v>
      </c>
      <c r="V309" s="15">
        <v>1364.8149714036299</v>
      </c>
      <c r="W309" s="15">
        <v>12870.606458861879</v>
      </c>
      <c r="X309" s="15">
        <v>14235.421430265509</v>
      </c>
      <c r="Y309" s="16"/>
      <c r="Z309" s="16">
        <v>50860</v>
      </c>
      <c r="AA309" s="15">
        <f t="shared" si="22"/>
        <v>2154500.9584806338</v>
      </c>
      <c r="AB309" s="15">
        <f>IPMT($AD$4/12,COUNT(Z$55:Z309),COUNT($Z$55:$Z$331),-$AA$54,$AA$5)</f>
        <v>8244.0275315218532</v>
      </c>
      <c r="AC309" s="15">
        <f>PPMT($AD$4/12,COUNT(Z$55:Z309),COUNT($Z$55:$Z$331),-$AA$54,$AA$5)</f>
        <v>93870.186479868207</v>
      </c>
      <c r="AD309" s="15">
        <f t="shared" si="23"/>
        <v>102114.21401139005</v>
      </c>
      <c r="AE309" s="15"/>
      <c r="AF309" s="14">
        <f t="shared" si="24"/>
        <v>50860</v>
      </c>
      <c r="AG309" s="15">
        <f t="shared" si="25"/>
        <v>10766.12664903905</v>
      </c>
      <c r="AH309" s="15">
        <f t="shared" si="26"/>
        <v>115329.12008482868</v>
      </c>
      <c r="AI309" s="15">
        <f t="shared" si="27"/>
        <v>126095.24673386774</v>
      </c>
    </row>
    <row r="310" spans="2:35" x14ac:dyDescent="0.2">
      <c r="B310" s="14">
        <v>50890</v>
      </c>
      <c r="C310" s="15">
        <v>125269.4687645519</v>
      </c>
      <c r="D310" s="15">
        <v>600.14107159296748</v>
      </c>
      <c r="E310" s="15">
        <v>5670.4014011866948</v>
      </c>
      <c r="F310" s="15">
        <v>6270.5424727796626</v>
      </c>
      <c r="H310" s="16">
        <v>50890</v>
      </c>
      <c r="I310" s="15">
        <v>46720.963912565028</v>
      </c>
      <c r="J310" s="15">
        <v>410.68645953569956</v>
      </c>
      <c r="K310" s="15">
        <v>2026.0646557225655</v>
      </c>
      <c r="L310" s="15">
        <v>2436.7511152582651</v>
      </c>
      <c r="N310" s="16">
        <v>50890</v>
      </c>
      <c r="O310" s="15">
        <v>20742.943337895511</v>
      </c>
      <c r="P310" s="15">
        <v>99.3753096071203</v>
      </c>
      <c r="Q310" s="15">
        <v>938.94239456711705</v>
      </c>
      <c r="R310" s="15">
        <v>1038.3177041742374</v>
      </c>
      <c r="S310" s="15"/>
      <c r="T310" s="16">
        <v>50890</v>
      </c>
      <c r="U310" s="15">
        <v>297903.20107137639</v>
      </c>
      <c r="V310" s="15">
        <v>1308.2915580384613</v>
      </c>
      <c r="W310" s="15">
        <v>12927.129872227048</v>
      </c>
      <c r="X310" s="15">
        <v>14235.421430265509</v>
      </c>
      <c r="Y310" s="16"/>
      <c r="Z310" s="16">
        <v>50890</v>
      </c>
      <c r="AA310" s="15">
        <f t="shared" si="22"/>
        <v>2060286.5813170061</v>
      </c>
      <c r="AB310" s="15">
        <f>IPMT($AD$4/12,COUNT(Z$55:Z310),COUNT($Z$55:$Z$331),-$AA$54,$AA$5)</f>
        <v>7899.8368477623353</v>
      </c>
      <c r="AC310" s="15">
        <f>PPMT($AD$4/12,COUNT(Z$55:Z310),COUNT($Z$55:$Z$331),-$AA$54,$AA$5)</f>
        <v>94214.377163627738</v>
      </c>
      <c r="AD310" s="15">
        <f t="shared" si="23"/>
        <v>102114.21401139007</v>
      </c>
      <c r="AE310" s="15"/>
      <c r="AF310" s="14">
        <f t="shared" si="24"/>
        <v>50890</v>
      </c>
      <c r="AG310" s="15">
        <f t="shared" si="25"/>
        <v>10318.331246536583</v>
      </c>
      <c r="AH310" s="15">
        <f t="shared" si="26"/>
        <v>115776.91548733116</v>
      </c>
      <c r="AI310" s="15">
        <f t="shared" si="27"/>
        <v>126095.24673386775</v>
      </c>
    </row>
    <row r="311" spans="2:35" x14ac:dyDescent="0.2">
      <c r="B311" s="14">
        <v>50921</v>
      </c>
      <c r="C311" s="15">
        <v>119573.07802360976</v>
      </c>
      <c r="D311" s="15">
        <v>574.15173183752847</v>
      </c>
      <c r="E311" s="15">
        <v>5696.3907409421327</v>
      </c>
      <c r="F311" s="15">
        <v>6270.5424727796608</v>
      </c>
      <c r="H311" s="16">
        <v>50921</v>
      </c>
      <c r="I311" s="15">
        <v>44677.829963704244</v>
      </c>
      <c r="J311" s="15">
        <v>393.61716639748312</v>
      </c>
      <c r="K311" s="15">
        <v>2043.1339488607821</v>
      </c>
      <c r="L311" s="15">
        <v>2436.7511152582651</v>
      </c>
      <c r="N311" s="16">
        <v>50921</v>
      </c>
      <c r="O311" s="15">
        <v>19799.697457353293</v>
      </c>
      <c r="P311" s="15">
        <v>95.071823632021008</v>
      </c>
      <c r="Q311" s="15">
        <v>943.24588054221624</v>
      </c>
      <c r="R311" s="15">
        <v>1038.3177041742372</v>
      </c>
      <c r="S311" s="15"/>
      <c r="T311" s="16">
        <v>50921</v>
      </c>
      <c r="U311" s="15">
        <v>284976.07119914936</v>
      </c>
      <c r="V311" s="15">
        <v>1251.5199126829311</v>
      </c>
      <c r="W311" s="15">
        <v>12983.901517582579</v>
      </c>
      <c r="X311" s="15">
        <v>14235.421430265509</v>
      </c>
      <c r="Y311" s="16"/>
      <c r="Z311" s="16">
        <v>50921</v>
      </c>
      <c r="AA311" s="15">
        <f t="shared" si="22"/>
        <v>1965726.7514371118</v>
      </c>
      <c r="AB311" s="15">
        <f>IPMT($AD$4/12,COUNT(Z$55:Z311),COUNT($Z$55:$Z$331),-$AA$54,$AA$5)</f>
        <v>7554.3841314956981</v>
      </c>
      <c r="AC311" s="15">
        <f>PPMT($AD$4/12,COUNT(Z$55:Z311),COUNT($Z$55:$Z$331),-$AA$54,$AA$5)</f>
        <v>94559.829879894358</v>
      </c>
      <c r="AD311" s="15">
        <f t="shared" si="23"/>
        <v>102114.21401139005</v>
      </c>
      <c r="AE311" s="15"/>
      <c r="AF311" s="14">
        <f t="shared" si="24"/>
        <v>50921</v>
      </c>
      <c r="AG311" s="15">
        <f t="shared" si="25"/>
        <v>9868.7447660456619</v>
      </c>
      <c r="AH311" s="15">
        <f t="shared" si="26"/>
        <v>116226.50196782207</v>
      </c>
      <c r="AI311" s="15">
        <f t="shared" si="27"/>
        <v>126095.24673386774</v>
      </c>
    </row>
    <row r="312" spans="2:35" x14ac:dyDescent="0.2">
      <c r="B312" s="14">
        <v>50951</v>
      </c>
      <c r="C312" s="15">
        <v>113850.57882510498</v>
      </c>
      <c r="D312" s="15">
        <v>548.04327427487704</v>
      </c>
      <c r="E312" s="15">
        <v>5722.4991985047845</v>
      </c>
      <c r="F312" s="15">
        <v>6270.5424727796617</v>
      </c>
      <c r="H312" s="16">
        <v>50951</v>
      </c>
      <c r="I312" s="15">
        <v>42617.482915451372</v>
      </c>
      <c r="J312" s="15">
        <v>376.40406700539648</v>
      </c>
      <c r="K312" s="15">
        <v>2060.3470482528687</v>
      </c>
      <c r="L312" s="15">
        <v>2436.7511152582651</v>
      </c>
      <c r="N312" s="16">
        <v>50951</v>
      </c>
      <c r="O312" s="15">
        <v>18852.128366525259</v>
      </c>
      <c r="P312" s="15">
        <v>90.748613346202532</v>
      </c>
      <c r="Q312" s="15">
        <v>947.56909082803463</v>
      </c>
      <c r="R312" s="15">
        <v>1038.3177041742372</v>
      </c>
      <c r="S312" s="15"/>
      <c r="T312" s="16">
        <v>50951</v>
      </c>
      <c r="U312" s="15">
        <v>271992.16968156677</v>
      </c>
      <c r="V312" s="15">
        <v>1194.4989451848808</v>
      </c>
      <c r="W312" s="15">
        <v>13040.922485080629</v>
      </c>
      <c r="X312" s="15">
        <v>14235.421430265511</v>
      </c>
      <c r="Y312" s="16"/>
      <c r="Z312" s="16">
        <v>50951</v>
      </c>
      <c r="AA312" s="15">
        <f t="shared" ref="AA312:AA330" si="28">AA311-AC312</f>
        <v>1870820.2021809912</v>
      </c>
      <c r="AB312" s="15">
        <f>IPMT($AD$4/12,COUNT(Z$55:Z312),COUNT($Z$55:$Z$331),-$AA$54,$AA$5)</f>
        <v>7207.6647552694203</v>
      </c>
      <c r="AC312" s="15">
        <f>PPMT($AD$4/12,COUNT(Z$55:Z312),COUNT($Z$55:$Z$331),-$AA$54,$AA$5)</f>
        <v>94906.549256120634</v>
      </c>
      <c r="AD312" s="15">
        <f t="shared" ref="AD312:AD331" si="29">SUM(AB312:AC312)</f>
        <v>102114.21401139005</v>
      </c>
      <c r="AE312" s="15"/>
      <c r="AF312" s="14">
        <f t="shared" si="24"/>
        <v>50951</v>
      </c>
      <c r="AG312" s="15">
        <f t="shared" si="25"/>
        <v>9417.3596550807779</v>
      </c>
      <c r="AH312" s="15">
        <f t="shared" si="26"/>
        <v>116677.88707878695</v>
      </c>
      <c r="AI312" s="15">
        <f t="shared" si="27"/>
        <v>126095.24673386774</v>
      </c>
    </row>
    <row r="313" spans="2:35" x14ac:dyDescent="0.2">
      <c r="B313" s="14">
        <v>50982</v>
      </c>
      <c r="C313" s="15">
        <v>108101.85150527372</v>
      </c>
      <c r="D313" s="15">
        <v>521.81515294839676</v>
      </c>
      <c r="E313" s="15">
        <v>5748.727319831265</v>
      </c>
      <c r="F313" s="15">
        <v>6270.5424727796617</v>
      </c>
      <c r="H313" s="16">
        <v>50982</v>
      </c>
      <c r="I313" s="15">
        <v>40539.777750006266</v>
      </c>
      <c r="J313" s="15">
        <v>359.04594981315677</v>
      </c>
      <c r="K313" s="15">
        <v>2077.7051654451088</v>
      </c>
      <c r="L313" s="15">
        <v>2436.7511152582656</v>
      </c>
      <c r="N313" s="16">
        <v>50982</v>
      </c>
      <c r="O313" s="15">
        <v>17900.216250697595</v>
      </c>
      <c r="P313" s="15">
        <v>86.405588346574021</v>
      </c>
      <c r="Q313" s="15">
        <v>951.91211582766334</v>
      </c>
      <c r="R313" s="15">
        <v>1038.3177041742374</v>
      </c>
      <c r="S313" s="15"/>
      <c r="T313" s="16">
        <v>50982</v>
      </c>
      <c r="U313" s="15">
        <v>258951.24719648613</v>
      </c>
      <c r="V313" s="15">
        <v>1137.2275606045685</v>
      </c>
      <c r="W313" s="15">
        <v>13098.193869660941</v>
      </c>
      <c r="X313" s="15">
        <v>14235.421430265509</v>
      </c>
      <c r="Y313" s="16"/>
      <c r="Z313" s="16">
        <v>50982</v>
      </c>
      <c r="AA313" s="15">
        <f t="shared" si="28"/>
        <v>1775565.6622442647</v>
      </c>
      <c r="AB313" s="15">
        <f>IPMT($AD$4/12,COUNT(Z$55:Z313),COUNT($Z$55:$Z$331),-$AA$54,$AA$5)</f>
        <v>6859.6740746636451</v>
      </c>
      <c r="AC313" s="15">
        <f>PPMT($AD$4/12,COUNT(Z$55:Z313),COUNT($Z$55:$Z$331),-$AA$54,$AA$5)</f>
        <v>95254.539936726418</v>
      </c>
      <c r="AD313" s="15">
        <f t="shared" si="29"/>
        <v>102114.21401139007</v>
      </c>
      <c r="AE313" s="15"/>
      <c r="AF313" s="14">
        <f t="shared" si="24"/>
        <v>50982</v>
      </c>
      <c r="AG313" s="15">
        <f t="shared" si="25"/>
        <v>8964.1683263763407</v>
      </c>
      <c r="AH313" s="15">
        <f t="shared" si="26"/>
        <v>117131.0784074914</v>
      </c>
      <c r="AI313" s="15">
        <f t="shared" si="27"/>
        <v>126095.24673386774</v>
      </c>
    </row>
    <row r="314" spans="2:35" x14ac:dyDescent="0.2">
      <c r="B314" s="14">
        <v>51013</v>
      </c>
      <c r="C314" s="15">
        <v>102326.77585189322</v>
      </c>
      <c r="D314" s="15">
        <v>495.46681939917016</v>
      </c>
      <c r="E314" s="15">
        <v>5775.0756533804915</v>
      </c>
      <c r="F314" s="15">
        <v>6270.5424727796617</v>
      </c>
      <c r="H314" s="16">
        <v>51013</v>
      </c>
      <c r="I314" s="15">
        <v>38444.568227815384</v>
      </c>
      <c r="J314" s="15">
        <v>341.54159306738399</v>
      </c>
      <c r="K314" s="15">
        <v>2095.2095221908812</v>
      </c>
      <c r="L314" s="15">
        <v>2436.7511152582651</v>
      </c>
      <c r="N314" s="16">
        <v>51013</v>
      </c>
      <c r="O314" s="15">
        <v>16943.941204339055</v>
      </c>
      <c r="P314" s="15">
        <v>82.04265781569724</v>
      </c>
      <c r="Q314" s="15">
        <v>956.27504635853995</v>
      </c>
      <c r="R314" s="15">
        <v>1038.3177041742372</v>
      </c>
      <c r="S314" s="15"/>
      <c r="T314" s="16">
        <v>51013</v>
      </c>
      <c r="U314" s="15">
        <v>245853.0533268252</v>
      </c>
      <c r="V314" s="15">
        <v>1079.7046591936407</v>
      </c>
      <c r="W314" s="15">
        <v>13155.71677107187</v>
      </c>
      <c r="X314" s="15">
        <v>14235.421430265511</v>
      </c>
      <c r="Y314" s="16"/>
      <c r="Z314" s="16">
        <v>51013</v>
      </c>
      <c r="AA314" s="15">
        <f t="shared" si="28"/>
        <v>1679961.8556611037</v>
      </c>
      <c r="AB314" s="15">
        <f>IPMT($AD$4/12,COUNT(Z$55:Z314),COUNT($Z$55:$Z$331),-$AA$54,$AA$5)</f>
        <v>6510.4074282289812</v>
      </c>
      <c r="AC314" s="15">
        <f>PPMT($AD$4/12,COUNT(Z$55:Z314),COUNT($Z$55:$Z$331),-$AA$54,$AA$5)</f>
        <v>95603.806583161073</v>
      </c>
      <c r="AD314" s="15">
        <f t="shared" si="29"/>
        <v>102114.21401139005</v>
      </c>
      <c r="AE314" s="15"/>
      <c r="AF314" s="14">
        <f t="shared" si="24"/>
        <v>51013</v>
      </c>
      <c r="AG314" s="15">
        <f t="shared" si="25"/>
        <v>8509.1631577048738</v>
      </c>
      <c r="AH314" s="15">
        <f t="shared" si="26"/>
        <v>117586.08357616286</v>
      </c>
      <c r="AI314" s="15">
        <f t="shared" si="27"/>
        <v>126095.24673386772</v>
      </c>
    </row>
    <row r="315" spans="2:35" x14ac:dyDescent="0.2">
      <c r="B315" s="14">
        <v>51043</v>
      </c>
      <c r="C315" s="15">
        <v>96525.231101768077</v>
      </c>
      <c r="D315" s="15">
        <v>468.99772265450946</v>
      </c>
      <c r="E315" s="15">
        <v>5801.5447501251519</v>
      </c>
      <c r="F315" s="15">
        <v>6270.5424727796617</v>
      </c>
      <c r="H315" s="16">
        <v>51043</v>
      </c>
      <c r="I315" s="15">
        <v>36331.706877278724</v>
      </c>
      <c r="J315" s="15">
        <v>323.88976472160795</v>
      </c>
      <c r="K315" s="15">
        <v>2112.861350536657</v>
      </c>
      <c r="L315" s="15">
        <v>2436.7511152582651</v>
      </c>
      <c r="N315" s="16">
        <v>51043</v>
      </c>
      <c r="O315" s="15">
        <v>15983.283230684705</v>
      </c>
      <c r="P315" s="15">
        <v>77.659730519887248</v>
      </c>
      <c r="Q315" s="15">
        <v>960.65797365434992</v>
      </c>
      <c r="R315" s="15">
        <v>1038.3177041742372</v>
      </c>
      <c r="S315" s="15"/>
      <c r="T315" s="16">
        <v>51043</v>
      </c>
      <c r="U315" s="15">
        <v>232697.33655575334</v>
      </c>
      <c r="V315" s="15">
        <v>1021.9291363740169</v>
      </c>
      <c r="W315" s="15">
        <v>13213.492293891493</v>
      </c>
      <c r="X315" s="15">
        <v>14235.421430265511</v>
      </c>
      <c r="Y315" s="16"/>
      <c r="Z315" s="16">
        <v>51043</v>
      </c>
      <c r="AA315" s="15">
        <f t="shared" si="28"/>
        <v>1584007.5017871377</v>
      </c>
      <c r="AB315" s="15">
        <f>IPMT($AD$4/12,COUNT(Z$55:Z315),COUNT($Z$55:$Z$331),-$AA$54,$AA$5)</f>
        <v>6159.8601374240579</v>
      </c>
      <c r="AC315" s="15">
        <f>PPMT($AD$4/12,COUNT(Z$55:Z315),COUNT($Z$55:$Z$331),-$AA$54,$AA$5)</f>
        <v>95954.353873966014</v>
      </c>
      <c r="AD315" s="15">
        <f t="shared" si="29"/>
        <v>102114.21401139007</v>
      </c>
      <c r="AE315" s="15"/>
      <c r="AF315" s="14">
        <f t="shared" si="24"/>
        <v>51043</v>
      </c>
      <c r="AG315" s="15">
        <f t="shared" si="25"/>
        <v>8052.3364916940791</v>
      </c>
      <c r="AH315" s="15">
        <f t="shared" si="26"/>
        <v>118042.91024217368</v>
      </c>
      <c r="AI315" s="15">
        <f t="shared" si="27"/>
        <v>126095.24673386775</v>
      </c>
    </row>
    <row r="316" spans="2:35" x14ac:dyDescent="0.2">
      <c r="B316" s="14">
        <v>51074</v>
      </c>
      <c r="C316" s="15">
        <v>90697.095938204846</v>
      </c>
      <c r="D316" s="15">
        <v>442.40730921643598</v>
      </c>
      <c r="E316" s="15">
        <v>5828.1351635632254</v>
      </c>
      <c r="F316" s="15">
        <v>6270.5424727796617</v>
      </c>
      <c r="H316" s="16">
        <v>51074</v>
      </c>
      <c r="I316" s="15">
        <v>34201.044984370012</v>
      </c>
      <c r="J316" s="15">
        <v>306.0892223495502</v>
      </c>
      <c r="K316" s="15">
        <v>2130.6618929087149</v>
      </c>
      <c r="L316" s="15">
        <v>2436.7511152582651</v>
      </c>
      <c r="N316" s="16">
        <v>51074</v>
      </c>
      <c r="O316" s="15">
        <v>15018.222241317773</v>
      </c>
      <c r="P316" s="15">
        <v>73.256714807304832</v>
      </c>
      <c r="Q316" s="15">
        <v>965.06098936693252</v>
      </c>
      <c r="R316" s="15">
        <v>1038.3177041742374</v>
      </c>
      <c r="S316" s="15"/>
      <c r="T316" s="16">
        <v>51074</v>
      </c>
      <c r="U316" s="15">
        <v>219483.84426186184</v>
      </c>
      <c r="V316" s="15">
        <v>963.89988271667687</v>
      </c>
      <c r="W316" s="15">
        <v>13271.521547548833</v>
      </c>
      <c r="X316" s="15">
        <v>14235.421430265509</v>
      </c>
      <c r="Y316" s="16"/>
      <c r="Z316" s="16">
        <v>51074</v>
      </c>
      <c r="AA316" s="15">
        <f t="shared" si="28"/>
        <v>1487701.3152823006</v>
      </c>
      <c r="AB316" s="15">
        <f>IPMT($AD$4/12,COUNT(Z$55:Z316),COUNT($Z$55:$Z$331),-$AA$54,$AA$5)</f>
        <v>5808.0275065528485</v>
      </c>
      <c r="AC316" s="15">
        <f>PPMT($AD$4/12,COUNT(Z$55:Z316),COUNT($Z$55:$Z$331),-$AA$54,$AA$5)</f>
        <v>96306.186504837213</v>
      </c>
      <c r="AD316" s="15">
        <f t="shared" si="29"/>
        <v>102114.21401139007</v>
      </c>
      <c r="AE316" s="15"/>
      <c r="AF316" s="14">
        <f t="shared" si="24"/>
        <v>51074</v>
      </c>
      <c r="AG316" s="15">
        <f t="shared" si="25"/>
        <v>7593.6806356428169</v>
      </c>
      <c r="AH316" s="15">
        <f t="shared" si="26"/>
        <v>118501.56609822492</v>
      </c>
      <c r="AI316" s="15">
        <f t="shared" si="27"/>
        <v>126095.24673386774</v>
      </c>
    </row>
    <row r="317" spans="2:35" x14ac:dyDescent="0.2">
      <c r="B317" s="14">
        <v>51104</v>
      </c>
      <c r="C317" s="15">
        <v>84842.248488475292</v>
      </c>
      <c r="D317" s="15">
        <v>415.69502305010445</v>
      </c>
      <c r="E317" s="15">
        <v>5854.8474497295574</v>
      </c>
      <c r="F317" s="15">
        <v>6270.5424727796617</v>
      </c>
      <c r="H317" s="16">
        <v>51104</v>
      </c>
      <c r="I317" s="15">
        <v>32052.432582169422</v>
      </c>
      <c r="J317" s="15">
        <v>288.138713057676</v>
      </c>
      <c r="K317" s="15">
        <v>2148.6124022005893</v>
      </c>
      <c r="L317" s="15">
        <v>2436.7511152582651</v>
      </c>
      <c r="N317" s="16">
        <v>51104</v>
      </c>
      <c r="O317" s="15">
        <v>14048.738055749576</v>
      </c>
      <c r="P317" s="15">
        <v>68.833518606039718</v>
      </c>
      <c r="Q317" s="15">
        <v>969.48418556819752</v>
      </c>
      <c r="R317" s="15">
        <v>1038.3177041742372</v>
      </c>
      <c r="S317" s="15"/>
      <c r="T317" s="16">
        <v>51104</v>
      </c>
      <c r="U317" s="15">
        <v>206212.32271431302</v>
      </c>
      <c r="V317" s="15">
        <v>905.61578392035824</v>
      </c>
      <c r="W317" s="15">
        <v>13329.805646345152</v>
      </c>
      <c r="X317" s="15">
        <v>14235.421430265511</v>
      </c>
      <c r="Y317" s="16"/>
      <c r="Z317" s="16">
        <v>51104</v>
      </c>
      <c r="AA317" s="15">
        <f t="shared" si="28"/>
        <v>1391042.0060936124</v>
      </c>
      <c r="AB317" s="15">
        <f>IPMT($AD$4/12,COUNT(Z$55:Z317),COUNT($Z$55:$Z$331),-$AA$54,$AA$5)</f>
        <v>5454.9048227017793</v>
      </c>
      <c r="AC317" s="15">
        <f>PPMT($AD$4/12,COUNT(Z$55:Z317),COUNT($Z$55:$Z$331),-$AA$54,$AA$5)</f>
        <v>96659.30918868829</v>
      </c>
      <c r="AD317" s="15">
        <f t="shared" si="29"/>
        <v>102114.21401139007</v>
      </c>
      <c r="AE317" s="15"/>
      <c r="AF317" s="14">
        <f t="shared" si="24"/>
        <v>51104</v>
      </c>
      <c r="AG317" s="15">
        <f t="shared" si="25"/>
        <v>7133.1878613359577</v>
      </c>
      <c r="AH317" s="15">
        <f t="shared" si="26"/>
        <v>118962.05887253178</v>
      </c>
      <c r="AI317" s="15">
        <f t="shared" si="27"/>
        <v>126095.24673386774</v>
      </c>
    </row>
    <row r="318" spans="2:35" x14ac:dyDescent="0.2">
      <c r="B318" s="14">
        <v>51135</v>
      </c>
      <c r="C318" s="15">
        <v>78960.566321267805</v>
      </c>
      <c r="D318" s="15">
        <v>388.86030557217731</v>
      </c>
      <c r="E318" s="15">
        <v>5881.6821672074839</v>
      </c>
      <c r="F318" s="15">
        <v>6270.5424727796608</v>
      </c>
      <c r="H318" s="16">
        <v>51135</v>
      </c>
      <c r="I318" s="15">
        <v>29885.718440308166</v>
      </c>
      <c r="J318" s="15">
        <v>270.03697339700875</v>
      </c>
      <c r="K318" s="15">
        <v>2166.7141418612564</v>
      </c>
      <c r="L318" s="15">
        <v>2436.7511152582651</v>
      </c>
      <c r="N318" s="16">
        <v>51135</v>
      </c>
      <c r="O318" s="15">
        <v>13074.810400997525</v>
      </c>
      <c r="P318" s="15">
        <v>64.39004942218547</v>
      </c>
      <c r="Q318" s="15">
        <v>973.92765475205181</v>
      </c>
      <c r="R318" s="15">
        <v>1038.3177041742372</v>
      </c>
      <c r="S318" s="15"/>
      <c r="T318" s="16">
        <v>51135</v>
      </c>
      <c r="U318" s="15">
        <v>192882.51706796786</v>
      </c>
      <c r="V318" s="15">
        <v>847.07572079015927</v>
      </c>
      <c r="W318" s="15">
        <v>13388.34570947535</v>
      </c>
      <c r="X318" s="15">
        <v>14235.421430265509</v>
      </c>
      <c r="Y318" s="16"/>
      <c r="Z318" s="16">
        <v>51135</v>
      </c>
      <c r="AA318" s="15">
        <f t="shared" si="28"/>
        <v>1294028.2794378989</v>
      </c>
      <c r="AB318" s="15">
        <f>IPMT($AD$4/12,COUNT(Z$55:Z318),COUNT($Z$55:$Z$331),-$AA$54,$AA$5)</f>
        <v>5100.4873556765888</v>
      </c>
      <c r="AC318" s="15">
        <f>PPMT($AD$4/12,COUNT(Z$55:Z318),COUNT($Z$55:$Z$331),-$AA$54,$AA$5)</f>
        <v>97013.726655713472</v>
      </c>
      <c r="AD318" s="15">
        <f t="shared" si="29"/>
        <v>102114.21401139005</v>
      </c>
      <c r="AE318" s="15"/>
      <c r="AF318" s="14">
        <f t="shared" si="24"/>
        <v>51135</v>
      </c>
      <c r="AG318" s="15">
        <f t="shared" si="25"/>
        <v>6670.8504048581199</v>
      </c>
      <c r="AH318" s="15">
        <f t="shared" si="26"/>
        <v>119424.39632900961</v>
      </c>
      <c r="AI318" s="15">
        <f t="shared" si="27"/>
        <v>126095.24673386774</v>
      </c>
    </row>
    <row r="319" spans="2:35" x14ac:dyDescent="0.2">
      <c r="B319" s="14">
        <v>51166</v>
      </c>
      <c r="C319" s="15">
        <v>73051.926444127283</v>
      </c>
      <c r="D319" s="15">
        <v>361.90259563914304</v>
      </c>
      <c r="E319" s="15">
        <v>5908.6398771405193</v>
      </c>
      <c r="F319" s="15">
        <v>6270.5424727796626</v>
      </c>
      <c r="H319" s="16">
        <v>51166</v>
      </c>
      <c r="I319" s="15">
        <v>27700.750054324104</v>
      </c>
      <c r="J319" s="15">
        <v>251.78272927420264</v>
      </c>
      <c r="K319" s="15">
        <v>2184.9683859840625</v>
      </c>
      <c r="L319" s="15">
        <v>2436.7511152582651</v>
      </c>
      <c r="N319" s="16">
        <v>51166</v>
      </c>
      <c r="O319" s="15">
        <v>12096.418911161192</v>
      </c>
      <c r="P319" s="15">
        <v>59.926214337905243</v>
      </c>
      <c r="Q319" s="15">
        <v>978.39148983633197</v>
      </c>
      <c r="R319" s="15">
        <v>1038.3177041742372</v>
      </c>
      <c r="S319" s="15"/>
      <c r="T319" s="16">
        <v>51166</v>
      </c>
      <c r="U319" s="15">
        <v>179494.17135849252</v>
      </c>
      <c r="V319" s="15">
        <v>788.27856921604655</v>
      </c>
      <c r="W319" s="15">
        <v>13447.142861049464</v>
      </c>
      <c r="X319" s="15">
        <v>14235.421430265511</v>
      </c>
      <c r="Y319" s="16"/>
      <c r="Z319" s="16">
        <v>51166</v>
      </c>
      <c r="AA319" s="15">
        <f t="shared" si="28"/>
        <v>1196658.8357844478</v>
      </c>
      <c r="AB319" s="15">
        <f>IPMT($AD$4/12,COUNT(Z$55:Z319),COUNT($Z$55:$Z$331),-$AA$54,$AA$5)</f>
        <v>4744.7703579389727</v>
      </c>
      <c r="AC319" s="15">
        <f>PPMT($AD$4/12,COUNT(Z$55:Z319),COUNT($Z$55:$Z$331),-$AA$54,$AA$5)</f>
        <v>97369.44365345109</v>
      </c>
      <c r="AD319" s="15">
        <f t="shared" si="29"/>
        <v>102114.21401139007</v>
      </c>
      <c r="AE319" s="15"/>
      <c r="AF319" s="14">
        <f t="shared" si="24"/>
        <v>51166</v>
      </c>
      <c r="AG319" s="15">
        <f t="shared" si="25"/>
        <v>6206.6604664062706</v>
      </c>
      <c r="AH319" s="15">
        <f t="shared" si="26"/>
        <v>119888.58626746148</v>
      </c>
      <c r="AI319" s="15">
        <f t="shared" si="27"/>
        <v>126095.24673386775</v>
      </c>
    </row>
    <row r="320" spans="2:35" x14ac:dyDescent="0.2">
      <c r="B320" s="14">
        <v>51195</v>
      </c>
      <c r="C320" s="15">
        <v>67116.205300883201</v>
      </c>
      <c r="D320" s="15">
        <v>334.82132953558238</v>
      </c>
      <c r="E320" s="15">
        <v>5935.7211432440799</v>
      </c>
      <c r="F320" s="15">
        <v>6270.5424727796626</v>
      </c>
      <c r="H320" s="16">
        <v>51195</v>
      </c>
      <c r="I320" s="15">
        <v>25497.373634927702</v>
      </c>
      <c r="J320" s="15">
        <v>233.37469586186489</v>
      </c>
      <c r="K320" s="15">
        <v>2203.3764193964007</v>
      </c>
      <c r="L320" s="15">
        <v>2436.7511152582656</v>
      </c>
      <c r="N320" s="16">
        <v>51195</v>
      </c>
      <c r="O320" s="15">
        <v>11113.543126996443</v>
      </c>
      <c r="P320" s="15">
        <v>55.441920009488726</v>
      </c>
      <c r="Q320" s="15">
        <v>982.87578416474867</v>
      </c>
      <c r="R320" s="15">
        <v>1038.3177041742374</v>
      </c>
      <c r="S320" s="15"/>
      <c r="T320" s="16">
        <v>51195</v>
      </c>
      <c r="U320" s="15">
        <v>166047.02849744304</v>
      </c>
      <c r="V320" s="15">
        <v>729.22320015127082</v>
      </c>
      <c r="W320" s="15">
        <v>13506.198230114238</v>
      </c>
      <c r="X320" s="15">
        <v>14235.421430265509</v>
      </c>
      <c r="Y320" s="16"/>
      <c r="Z320" s="16">
        <v>51195</v>
      </c>
      <c r="AA320" s="15">
        <f t="shared" si="28"/>
        <v>1098932.3708376007</v>
      </c>
      <c r="AB320" s="15">
        <f>IPMT($AD$4/12,COUNT(Z$55:Z320),COUNT($Z$55:$Z$331),-$AA$54,$AA$5)</f>
        <v>4387.7490645429843</v>
      </c>
      <c r="AC320" s="15">
        <f>PPMT($AD$4/12,COUNT(Z$55:Z320),COUNT($Z$55:$Z$331),-$AA$54,$AA$5)</f>
        <v>97726.464946847074</v>
      </c>
      <c r="AD320" s="15">
        <f t="shared" si="29"/>
        <v>102114.21401139005</v>
      </c>
      <c r="AE320" s="15"/>
      <c r="AF320" s="14">
        <f t="shared" si="24"/>
        <v>51195</v>
      </c>
      <c r="AG320" s="15">
        <f t="shared" si="25"/>
        <v>5740.6102101011911</v>
      </c>
      <c r="AH320" s="15">
        <f t="shared" si="26"/>
        <v>120354.63652376654</v>
      </c>
      <c r="AI320" s="15">
        <f t="shared" si="27"/>
        <v>126095.24673386774</v>
      </c>
    </row>
    <row r="321" spans="2:35" x14ac:dyDescent="0.2">
      <c r="B321" s="14">
        <v>51226</v>
      </c>
      <c r="C321" s="15">
        <v>61153.278769065917</v>
      </c>
      <c r="D321" s="15">
        <v>307.61594096238036</v>
      </c>
      <c r="E321" s="15">
        <v>5962.9265318172811</v>
      </c>
      <c r="F321" s="15">
        <v>6270.5424727796617</v>
      </c>
      <c r="H321" s="16">
        <v>51226</v>
      </c>
      <c r="I321" s="15">
        <v>23275.43409717756</v>
      </c>
      <c r="J321" s="15">
        <v>214.81157750812318</v>
      </c>
      <c r="K321" s="15">
        <v>2221.9395377501423</v>
      </c>
      <c r="L321" s="15">
        <v>2436.7511152582656</v>
      </c>
      <c r="N321" s="16">
        <v>51226</v>
      </c>
      <c r="O321" s="15">
        <v>10126.162495487606</v>
      </c>
      <c r="P321" s="15">
        <v>50.937072665400294</v>
      </c>
      <c r="Q321" s="15">
        <v>987.38063150883693</v>
      </c>
      <c r="R321" s="15">
        <v>1038.3177041742372</v>
      </c>
      <c r="S321" s="15"/>
      <c r="T321" s="16">
        <v>51226</v>
      </c>
      <c r="U321" s="15">
        <v>152540.8302673288</v>
      </c>
      <c r="V321" s="15">
        <v>669.90847959068594</v>
      </c>
      <c r="W321" s="15">
        <v>13565.512950674824</v>
      </c>
      <c r="X321" s="15">
        <v>14235.421430265509</v>
      </c>
      <c r="Y321" s="16"/>
      <c r="Z321" s="16">
        <v>51226</v>
      </c>
      <c r="AA321" s="15">
        <f t="shared" si="28"/>
        <v>1000847.5755192818</v>
      </c>
      <c r="AB321" s="15">
        <f>IPMT($AD$4/12,COUNT(Z$55:Z321),COUNT($Z$55:$Z$331),-$AA$54,$AA$5)</f>
        <v>4029.4186930712126</v>
      </c>
      <c r="AC321" s="15">
        <f>PPMT($AD$4/12,COUNT(Z$55:Z321),COUNT($Z$55:$Z$331),-$AA$54,$AA$5)</f>
        <v>98084.795318318851</v>
      </c>
      <c r="AD321" s="15">
        <f t="shared" si="29"/>
        <v>102114.21401139007</v>
      </c>
      <c r="AE321" s="15"/>
      <c r="AF321" s="14">
        <f t="shared" si="24"/>
        <v>51226</v>
      </c>
      <c r="AG321" s="15">
        <f t="shared" si="25"/>
        <v>5272.6917637978022</v>
      </c>
      <c r="AH321" s="15">
        <f t="shared" si="26"/>
        <v>120822.55497006993</v>
      </c>
      <c r="AI321" s="15">
        <f t="shared" si="27"/>
        <v>126095.24673386774</v>
      </c>
    </row>
    <row r="322" spans="2:35" x14ac:dyDescent="0.2">
      <c r="B322" s="14">
        <v>51256</v>
      </c>
      <c r="C322" s="15">
        <v>55163.022157311141</v>
      </c>
      <c r="D322" s="15">
        <v>280.28586102488441</v>
      </c>
      <c r="E322" s="15">
        <v>5990.2566117547776</v>
      </c>
      <c r="F322" s="15">
        <v>6270.5424727796617</v>
      </c>
      <c r="H322" s="16">
        <v>51256</v>
      </c>
      <c r="I322" s="15">
        <v>21034.775049564727</v>
      </c>
      <c r="J322" s="15">
        <v>196.09206764543111</v>
      </c>
      <c r="K322" s="15">
        <v>2240.6590476128345</v>
      </c>
      <c r="L322" s="15">
        <v>2436.7511152582656</v>
      </c>
      <c r="N322" s="16">
        <v>51256</v>
      </c>
      <c r="O322" s="15">
        <v>9134.2563694176861</v>
      </c>
      <c r="P322" s="15">
        <v>46.411578104318117</v>
      </c>
      <c r="Q322" s="15">
        <v>991.90612606991908</v>
      </c>
      <c r="R322" s="15">
        <v>1038.3177041742372</v>
      </c>
      <c r="S322" s="15"/>
      <c r="T322" s="16">
        <v>51256</v>
      </c>
      <c r="U322" s="15">
        <v>138975.31731665396</v>
      </c>
      <c r="V322" s="15">
        <v>610.33326854897246</v>
      </c>
      <c r="W322" s="15">
        <v>13625.088161716536</v>
      </c>
      <c r="X322" s="15">
        <v>14235.421430265509</v>
      </c>
      <c r="Y322" s="16"/>
      <c r="Z322" s="16">
        <v>51256</v>
      </c>
      <c r="AA322" s="15">
        <f t="shared" si="28"/>
        <v>902403.13595146243</v>
      </c>
      <c r="AB322" s="15">
        <f>IPMT($AD$4/12,COUNT(Z$55:Z322),COUNT($Z$55:$Z$331),-$AA$54,$AA$5)</f>
        <v>3669.77444357071</v>
      </c>
      <c r="AC322" s="15">
        <f>PPMT($AD$4/12,COUNT(Z$55:Z322),COUNT($Z$55:$Z$331),-$AA$54,$AA$5)</f>
        <v>98444.439567819354</v>
      </c>
      <c r="AD322" s="15">
        <f t="shared" si="29"/>
        <v>102114.21401139007</v>
      </c>
      <c r="AE322" s="15"/>
      <c r="AF322" s="14">
        <f t="shared" si="24"/>
        <v>51256</v>
      </c>
      <c r="AG322" s="15">
        <f t="shared" si="25"/>
        <v>4802.8972188943162</v>
      </c>
      <c r="AH322" s="15">
        <f t="shared" si="26"/>
        <v>121292.34951497342</v>
      </c>
      <c r="AI322" s="15">
        <f t="shared" si="27"/>
        <v>126095.24673386774</v>
      </c>
    </row>
    <row r="323" spans="2:35" x14ac:dyDescent="0.2">
      <c r="B323" s="14">
        <v>51287</v>
      </c>
      <c r="C323" s="15">
        <v>49145.310202752487</v>
      </c>
      <c r="D323" s="15">
        <v>252.83051822100836</v>
      </c>
      <c r="E323" s="15">
        <v>6017.7119545586529</v>
      </c>
      <c r="F323" s="15">
        <v>6270.5424727796617</v>
      </c>
      <c r="H323" s="16">
        <v>51287</v>
      </c>
      <c r="I323" s="15">
        <v>18775.238783005068</v>
      </c>
      <c r="J323" s="15">
        <v>177.21484869860524</v>
      </c>
      <c r="K323" s="15">
        <v>2259.5362665596599</v>
      </c>
      <c r="L323" s="15">
        <v>2436.7511152582651</v>
      </c>
      <c r="N323" s="16">
        <v>51287</v>
      </c>
      <c r="O323" s="15">
        <v>8137.8040069366134</v>
      </c>
      <c r="P323" s="15">
        <v>41.865341693164318</v>
      </c>
      <c r="Q323" s="15">
        <v>996.4523624810729</v>
      </c>
      <c r="R323" s="15">
        <v>1038.3177041742372</v>
      </c>
      <c r="S323" s="15"/>
      <c r="T323" s="16">
        <v>51287</v>
      </c>
      <c r="U323" s="15">
        <v>125350.22915493743</v>
      </c>
      <c r="V323" s="15">
        <v>550.49642303876715</v>
      </c>
      <c r="W323" s="15">
        <v>13684.92500722674</v>
      </c>
      <c r="X323" s="15">
        <v>14235.421430265507</v>
      </c>
      <c r="Y323" s="16"/>
      <c r="Z323" s="16">
        <v>51287</v>
      </c>
      <c r="AA323" s="15">
        <f t="shared" si="28"/>
        <v>803597.73343856109</v>
      </c>
      <c r="AB323" s="15">
        <f>IPMT($AD$4/12,COUNT(Z$55:Z323),COUNT($Z$55:$Z$331),-$AA$54,$AA$5)</f>
        <v>3308.8114984887047</v>
      </c>
      <c r="AC323" s="15">
        <f>PPMT($AD$4/12,COUNT(Z$55:Z323),COUNT($Z$55:$Z$331),-$AA$54,$AA$5)</f>
        <v>98805.402512901346</v>
      </c>
      <c r="AD323" s="15">
        <f t="shared" si="29"/>
        <v>102114.21401139005</v>
      </c>
      <c r="AE323" s="15"/>
      <c r="AF323" s="14">
        <f t="shared" si="24"/>
        <v>51287</v>
      </c>
      <c r="AG323" s="15">
        <f t="shared" si="25"/>
        <v>4331.2186301402498</v>
      </c>
      <c r="AH323" s="15">
        <f t="shared" si="26"/>
        <v>121764.02810372747</v>
      </c>
      <c r="AI323" s="15">
        <f t="shared" si="27"/>
        <v>126095.24673386772</v>
      </c>
    </row>
    <row r="324" spans="2:35" x14ac:dyDescent="0.2">
      <c r="B324" s="14">
        <v>51317</v>
      </c>
      <c r="C324" s="15">
        <v>43100.017068402107</v>
      </c>
      <c r="D324" s="15">
        <v>225.24933842928121</v>
      </c>
      <c r="E324" s="15">
        <v>6045.2931343503806</v>
      </c>
      <c r="F324" s="15">
        <v>6270.5424727796617</v>
      </c>
      <c r="H324" s="16">
        <v>51317</v>
      </c>
      <c r="I324" s="15">
        <v>16496.666259738889</v>
      </c>
      <c r="J324" s="15">
        <v>158.17859199208712</v>
      </c>
      <c r="K324" s="15">
        <v>2278.572523266178</v>
      </c>
      <c r="L324" s="15">
        <v>2436.7511152582651</v>
      </c>
      <c r="N324" s="16">
        <v>51317</v>
      </c>
      <c r="O324" s="15">
        <v>7136.7845711275022</v>
      </c>
      <c r="P324" s="15">
        <v>37.298268365126063</v>
      </c>
      <c r="Q324" s="15">
        <v>1001.0194358091112</v>
      </c>
      <c r="R324" s="15">
        <v>1038.3177041742372</v>
      </c>
      <c r="S324" s="15"/>
      <c r="T324" s="16">
        <v>51317</v>
      </c>
      <c r="U324" s="15">
        <v>111665.30414771069</v>
      </c>
      <c r="V324" s="15">
        <v>490.39679404869651</v>
      </c>
      <c r="W324" s="15">
        <v>13745.024636216811</v>
      </c>
      <c r="X324" s="15">
        <v>14235.421430265507</v>
      </c>
      <c r="Y324" s="16"/>
      <c r="Z324" s="16">
        <v>51317</v>
      </c>
      <c r="AA324" s="15">
        <f t="shared" si="28"/>
        <v>704430.04444977909</v>
      </c>
      <c r="AB324" s="15">
        <f>IPMT($AD$4/12,COUNT(Z$55:Z324),COUNT($Z$55:$Z$331),-$AA$54,$AA$5)</f>
        <v>2946.525022608067</v>
      </c>
      <c r="AC324" s="15">
        <f>PPMT($AD$4/12,COUNT(Z$55:Z324),COUNT($Z$55:$Z$331),-$AA$54,$AA$5)</f>
        <v>99167.688988782</v>
      </c>
      <c r="AD324" s="15">
        <f t="shared" si="29"/>
        <v>102114.21401139007</v>
      </c>
      <c r="AE324" s="15"/>
      <c r="AF324" s="14">
        <f t="shared" si="24"/>
        <v>51317</v>
      </c>
      <c r="AG324" s="15">
        <f t="shared" si="25"/>
        <v>3857.6480154432579</v>
      </c>
      <c r="AH324" s="15">
        <f t="shared" si="26"/>
        <v>122237.59871842447</v>
      </c>
      <c r="AI324" s="15">
        <f t="shared" si="27"/>
        <v>126095.24673386774</v>
      </c>
    </row>
    <row r="325" spans="2:35" x14ac:dyDescent="0.2">
      <c r="B325" s="14">
        <v>51348</v>
      </c>
      <c r="C325" s="15">
        <v>37027.016340519287</v>
      </c>
      <c r="D325" s="15">
        <v>197.54174489684192</v>
      </c>
      <c r="E325" s="15">
        <v>6073.0007278828198</v>
      </c>
      <c r="F325" s="15">
        <v>6270.5424727796617</v>
      </c>
      <c r="H325" s="16">
        <v>51348</v>
      </c>
      <c r="I325" s="15">
        <v>14198.897102137049</v>
      </c>
      <c r="J325" s="15">
        <v>138.9819576564247</v>
      </c>
      <c r="K325" s="15">
        <v>2297.7691576018406</v>
      </c>
      <c r="L325" s="15">
        <v>2436.7511152582651</v>
      </c>
      <c r="N325" s="16">
        <v>51348</v>
      </c>
      <c r="O325" s="15">
        <v>6131.1771295709323</v>
      </c>
      <c r="P325" s="15">
        <v>32.710262617667638</v>
      </c>
      <c r="Q325" s="15">
        <v>1005.6074415565696</v>
      </c>
      <c r="R325" s="15">
        <v>1038.3177041742372</v>
      </c>
      <c r="S325" s="15"/>
      <c r="T325" s="16">
        <v>51348</v>
      </c>
      <c r="U325" s="15">
        <v>97920.279511493878</v>
      </c>
      <c r="V325" s="15">
        <v>430.03322752131106</v>
      </c>
      <c r="W325" s="15">
        <v>13805.388202744198</v>
      </c>
      <c r="X325" s="15">
        <v>14235.421430265509</v>
      </c>
      <c r="Y325" s="16"/>
      <c r="Z325" s="16">
        <v>51348</v>
      </c>
      <c r="AA325" s="15">
        <f t="shared" si="28"/>
        <v>604898.74060137151</v>
      </c>
      <c r="AB325" s="15">
        <f>IPMT($AD$4/12,COUNT(Z$55:Z325),COUNT($Z$55:$Z$331),-$AA$54,$AA$5)</f>
        <v>2582.9101629825332</v>
      </c>
      <c r="AC325" s="15">
        <f>PPMT($AD$4/12,COUNT(Z$55:Z325),COUNT($Z$55:$Z$331),-$AA$54,$AA$5)</f>
        <v>99531.303848407537</v>
      </c>
      <c r="AD325" s="15">
        <f t="shared" si="29"/>
        <v>102114.21401139007</v>
      </c>
      <c r="AE325" s="15"/>
      <c r="AF325" s="14">
        <f t="shared" si="24"/>
        <v>51348</v>
      </c>
      <c r="AG325" s="15">
        <f t="shared" si="25"/>
        <v>3382.1773556747785</v>
      </c>
      <c r="AH325" s="15">
        <f t="shared" si="26"/>
        <v>122713.06937819297</v>
      </c>
      <c r="AI325" s="15">
        <f t="shared" si="27"/>
        <v>126095.24673386775</v>
      </c>
    </row>
    <row r="326" spans="2:35" x14ac:dyDescent="0.2">
      <c r="B326" s="14">
        <v>51379</v>
      </c>
      <c r="C326" s="15">
        <v>30926.181025967006</v>
      </c>
      <c r="D326" s="15">
        <v>169.70715822737904</v>
      </c>
      <c r="E326" s="15">
        <v>6100.8353145522824</v>
      </c>
      <c r="F326" s="15">
        <v>6270.5424727796617</v>
      </c>
      <c r="H326" s="16">
        <v>51379</v>
      </c>
      <c r="I326" s="15">
        <v>11881.769581412749</v>
      </c>
      <c r="J326" s="15">
        <v>119.62359453396512</v>
      </c>
      <c r="K326" s="15">
        <v>2317.1275207243002</v>
      </c>
      <c r="L326" s="15">
        <v>2436.7511152582651</v>
      </c>
      <c r="N326" s="16">
        <v>51379</v>
      </c>
      <c r="O326" s="15">
        <v>5120.9606539072283</v>
      </c>
      <c r="P326" s="15">
        <v>28.101228510533364</v>
      </c>
      <c r="Q326" s="15">
        <v>1010.2164756637039</v>
      </c>
      <c r="R326" s="15">
        <v>1038.3177041742374</v>
      </c>
      <c r="S326" s="15"/>
      <c r="T326" s="16">
        <v>51379</v>
      </c>
      <c r="U326" s="15">
        <v>84114.891308749677</v>
      </c>
      <c r="V326" s="15">
        <v>369.40456433092606</v>
      </c>
      <c r="W326" s="15">
        <v>13866.016865934582</v>
      </c>
      <c r="X326" s="15">
        <v>14235.421430265507</v>
      </c>
      <c r="Y326" s="16"/>
      <c r="Z326" s="16">
        <v>51379</v>
      </c>
      <c r="AA326" s="15">
        <f t="shared" si="28"/>
        <v>505002.48863885313</v>
      </c>
      <c r="AB326" s="15">
        <f>IPMT($AD$4/12,COUNT(Z$55:Z326),COUNT($Z$55:$Z$331),-$AA$54,$AA$5)</f>
        <v>2217.9620488717055</v>
      </c>
      <c r="AC326" s="15">
        <f>PPMT($AD$4/12,COUNT(Z$55:Z326),COUNT($Z$55:$Z$331),-$AA$54,$AA$5)</f>
        <v>99896.251962518363</v>
      </c>
      <c r="AD326" s="15">
        <f t="shared" si="29"/>
        <v>102114.21401139007</v>
      </c>
      <c r="AE326" s="15"/>
      <c r="AF326" s="14">
        <f t="shared" si="24"/>
        <v>51379</v>
      </c>
      <c r="AG326" s="15">
        <f t="shared" si="25"/>
        <v>2904.7985944745092</v>
      </c>
      <c r="AH326" s="15">
        <f t="shared" si="26"/>
        <v>123190.44813939324</v>
      </c>
      <c r="AI326" s="15">
        <f t="shared" si="27"/>
        <v>126095.24673386775</v>
      </c>
    </row>
    <row r="327" spans="2:35" x14ac:dyDescent="0.2">
      <c r="B327" s="14">
        <v>51409</v>
      </c>
      <c r="C327" s="15">
        <v>24797.383549556358</v>
      </c>
      <c r="D327" s="15">
        <v>141.74499636901439</v>
      </c>
      <c r="E327" s="15">
        <v>6128.7974764106475</v>
      </c>
      <c r="F327" s="15">
        <v>6270.5424727796617</v>
      </c>
      <c r="H327" s="16">
        <v>51409</v>
      </c>
      <c r="I327" s="15">
        <v>9545.1206062382371</v>
      </c>
      <c r="J327" s="15">
        <v>100.1021400837535</v>
      </c>
      <c r="K327" s="15">
        <v>2336.6489751745116</v>
      </c>
      <c r="L327" s="15">
        <v>2436.7511152582651</v>
      </c>
      <c r="N327" s="16">
        <v>51409</v>
      </c>
      <c r="O327" s="15">
        <v>4106.1140193967321</v>
      </c>
      <c r="P327" s="15">
        <v>23.471069663741389</v>
      </c>
      <c r="Q327" s="15">
        <v>1014.8466345104958</v>
      </c>
      <c r="R327" s="15">
        <v>1038.3177041742372</v>
      </c>
      <c r="S327" s="15"/>
      <c r="T327" s="16">
        <v>51409</v>
      </c>
      <c r="U327" s="15">
        <v>70248.874442815097</v>
      </c>
      <c r="V327" s="15">
        <v>308.50964026136342</v>
      </c>
      <c r="W327" s="15">
        <v>13926.911790004147</v>
      </c>
      <c r="X327" s="15">
        <v>14235.421430265511</v>
      </c>
      <c r="Y327" s="16"/>
      <c r="Z327" s="16">
        <v>51409</v>
      </c>
      <c r="AA327" s="15">
        <f t="shared" si="28"/>
        <v>404739.95041913888</v>
      </c>
      <c r="AB327" s="15">
        <f>IPMT($AD$4/12,COUNT(Z$55:Z327),COUNT($Z$55:$Z$331),-$AA$54,$AA$5)</f>
        <v>1851.6757916758047</v>
      </c>
      <c r="AC327" s="15">
        <f>PPMT($AD$4/12,COUNT(Z$55:Z327),COUNT($Z$55:$Z$331),-$AA$54,$AA$5)</f>
        <v>100262.53821971426</v>
      </c>
      <c r="AD327" s="15">
        <f t="shared" si="29"/>
        <v>102114.21401139007</v>
      </c>
      <c r="AE327" s="15"/>
      <c r="AF327" s="14">
        <f t="shared" si="24"/>
        <v>51409</v>
      </c>
      <c r="AG327" s="15">
        <f t="shared" si="25"/>
        <v>2425.5036380536776</v>
      </c>
      <c r="AH327" s="15">
        <f t="shared" si="26"/>
        <v>123669.74309581406</v>
      </c>
      <c r="AI327" s="15">
        <f t="shared" si="27"/>
        <v>126095.24673386774</v>
      </c>
    </row>
    <row r="328" spans="2:35" x14ac:dyDescent="0.2">
      <c r="B328" s="14">
        <v>51440</v>
      </c>
      <c r="C328" s="15">
        <v>18640.495751378829</v>
      </c>
      <c r="D328" s="15">
        <v>113.65467460213226</v>
      </c>
      <c r="E328" s="15">
        <v>6156.8877981775295</v>
      </c>
      <c r="F328" s="15">
        <v>6270.5424727796617</v>
      </c>
      <c r="H328" s="16">
        <v>51440</v>
      </c>
      <c r="I328" s="15">
        <v>7188.785711265602</v>
      </c>
      <c r="J328" s="15">
        <v>80.416220285630203</v>
      </c>
      <c r="K328" s="15">
        <v>2356.3348949726351</v>
      </c>
      <c r="L328" s="15">
        <v>2436.7511152582651</v>
      </c>
      <c r="N328" s="16">
        <v>51440</v>
      </c>
      <c r="O328" s="15">
        <v>3086.6160044780631</v>
      </c>
      <c r="P328" s="15">
        <v>18.819689255568282</v>
      </c>
      <c r="Q328" s="15">
        <v>1019.498014918669</v>
      </c>
      <c r="R328" s="15">
        <v>1038.3177041742374</v>
      </c>
      <c r="S328" s="15"/>
      <c r="T328" s="16">
        <v>51440</v>
      </c>
      <c r="U328" s="15">
        <v>56321.962652810951</v>
      </c>
      <c r="V328" s="15">
        <v>247.34728598359521</v>
      </c>
      <c r="W328" s="15">
        <v>13988.074144281914</v>
      </c>
      <c r="X328" s="15">
        <v>14235.421430265509</v>
      </c>
      <c r="Y328" s="16"/>
      <c r="Z328" s="16">
        <v>51440</v>
      </c>
      <c r="AA328" s="15">
        <f t="shared" si="28"/>
        <v>304109.78289261903</v>
      </c>
      <c r="AB328" s="15">
        <f>IPMT($AD$4/12,COUNT(Z$55:Z328),COUNT($Z$55:$Z$331),-$AA$54,$AA$5)</f>
        <v>1484.0464848701859</v>
      </c>
      <c r="AC328" s="15">
        <f>PPMT($AD$4/12,COUNT(Z$55:Z328),COUNT($Z$55:$Z$331),-$AA$54,$AA$5)</f>
        <v>100630.16752651989</v>
      </c>
      <c r="AD328" s="15">
        <f t="shared" si="29"/>
        <v>102114.21401139007</v>
      </c>
      <c r="AE328" s="15"/>
      <c r="AF328" s="14">
        <f t="shared" ref="AF328:AF331" si="30">B328</f>
        <v>51440</v>
      </c>
      <c r="AG328" s="15">
        <f t="shared" ref="AG328:AG331" si="31">SUM(D328,J328,P328,V328,AB328)</f>
        <v>1944.2843549971117</v>
      </c>
      <c r="AH328" s="15">
        <f t="shared" ref="AH328:AH331" si="32">SUM(E328,K328,Q328,W328,AC328)</f>
        <v>124150.96237887064</v>
      </c>
      <c r="AI328" s="15">
        <f t="shared" ref="AI328:AI331" si="33">SUM(AG328:AH328)</f>
        <v>126095.24673386775</v>
      </c>
    </row>
    <row r="329" spans="2:35" x14ac:dyDescent="0.2">
      <c r="B329" s="14">
        <v>51470</v>
      </c>
      <c r="C329" s="15">
        <v>12455.388884126318</v>
      </c>
      <c r="D329" s="15">
        <v>85.435605527151893</v>
      </c>
      <c r="E329" s="15">
        <v>6185.1068672525098</v>
      </c>
      <c r="F329" s="15">
        <v>6270.5424727796617</v>
      </c>
      <c r="H329" s="16">
        <v>51470</v>
      </c>
      <c r="I329" s="15">
        <v>4812.5990455508563</v>
      </c>
      <c r="J329" s="15">
        <v>60.564449543520219</v>
      </c>
      <c r="K329" s="15">
        <v>2376.1866657147452</v>
      </c>
      <c r="L329" s="15">
        <v>2436.7511152582656</v>
      </c>
      <c r="N329" s="16">
        <v>51470</v>
      </c>
      <c r="O329" s="15">
        <v>2062.44529032435</v>
      </c>
      <c r="P329" s="15">
        <v>14.146990020524381</v>
      </c>
      <c r="Q329" s="15">
        <v>1024.1707141537129</v>
      </c>
      <c r="R329" s="15">
        <v>1038.3177041742372</v>
      </c>
      <c r="S329" s="15"/>
      <c r="T329" s="16">
        <v>51470</v>
      </c>
      <c r="U329" s="15">
        <v>42333.888508529039</v>
      </c>
      <c r="V329" s="15">
        <v>185.91632703329051</v>
      </c>
      <c r="W329" s="15">
        <v>14049.505103232217</v>
      </c>
      <c r="X329" s="15">
        <v>14235.421430265507</v>
      </c>
      <c r="Y329" s="16"/>
      <c r="Z329" s="16">
        <v>51470</v>
      </c>
      <c r="AA329" s="15">
        <f t="shared" si="28"/>
        <v>203110.63808516858</v>
      </c>
      <c r="AB329" s="15">
        <f>IPMT($AD$4/12,COUNT(Z$55:Z329),COUNT($Z$55:$Z$331),-$AA$54,$AA$5)</f>
        <v>1115.0692039396129</v>
      </c>
      <c r="AC329" s="15">
        <f>PPMT($AD$4/12,COUNT(Z$55:Z329),COUNT($Z$55:$Z$331),-$AA$54,$AA$5)</f>
        <v>100999.14480745044</v>
      </c>
      <c r="AD329" s="15">
        <f t="shared" si="29"/>
        <v>102114.21401139005</v>
      </c>
      <c r="AE329" s="15"/>
      <c r="AF329" s="14">
        <f t="shared" si="30"/>
        <v>51470</v>
      </c>
      <c r="AG329" s="15">
        <f t="shared" si="31"/>
        <v>1461.1325760640998</v>
      </c>
      <c r="AH329" s="15">
        <f t="shared" si="32"/>
        <v>124634.11415780363</v>
      </c>
      <c r="AI329" s="15">
        <f t="shared" si="33"/>
        <v>126095.24673386774</v>
      </c>
    </row>
    <row r="330" spans="2:35" x14ac:dyDescent="0.2">
      <c r="B330" s="14">
        <v>51501</v>
      </c>
      <c r="C330" s="15">
        <v>6241.9336103989017</v>
      </c>
      <c r="D330" s="15">
        <v>57.087199052244557</v>
      </c>
      <c r="E330" s="15">
        <v>6213.4552737274162</v>
      </c>
      <c r="F330" s="15">
        <v>6270.5424727796608</v>
      </c>
      <c r="H330" s="16">
        <v>51501</v>
      </c>
      <c r="I330" s="15">
        <v>2416.3933608804991</v>
      </c>
      <c r="J330" s="15">
        <v>40.545430587907951</v>
      </c>
      <c r="K330" s="15">
        <v>2396.2056846703572</v>
      </c>
      <c r="L330" s="15">
        <v>2436.7511152582651</v>
      </c>
      <c r="N330" s="16">
        <v>51501</v>
      </c>
      <c r="O330" s="15">
        <v>1033.5804603974327</v>
      </c>
      <c r="P330" s="15">
        <v>9.4528742473198601</v>
      </c>
      <c r="Q330" s="15">
        <v>1028.8648299269173</v>
      </c>
      <c r="R330" s="15">
        <v>1038.3177041742372</v>
      </c>
      <c r="S330" s="15"/>
      <c r="T330" s="16">
        <v>51501</v>
      </c>
      <c r="U330" s="15">
        <v>28284.383405296823</v>
      </c>
      <c r="V330" s="15">
        <v>124.21558378826236</v>
      </c>
      <c r="W330" s="15">
        <v>14111.205846477249</v>
      </c>
      <c r="X330" s="15">
        <v>14235.421430265511</v>
      </c>
      <c r="Y330" s="16"/>
      <c r="Z330" s="16">
        <v>51501</v>
      </c>
      <c r="AA330" s="15">
        <f t="shared" si="28"/>
        <v>101741.16308009082</v>
      </c>
      <c r="AB330" s="15">
        <f>IPMT($AD$4/12,COUNT(Z$55:Z330),COUNT($Z$55:$Z$331),-$AA$54,$AA$5)</f>
        <v>744.73900631229469</v>
      </c>
      <c r="AC330" s="15">
        <f>PPMT($AD$4/12,COUNT(Z$55:Z330),COUNT($Z$55:$Z$331),-$AA$54,$AA$5)</f>
        <v>101369.47500507777</v>
      </c>
      <c r="AD330" s="15">
        <f t="shared" si="29"/>
        <v>102114.21401139005</v>
      </c>
      <c r="AE330" s="15"/>
      <c r="AF330" s="14">
        <f t="shared" si="30"/>
        <v>51501</v>
      </c>
      <c r="AG330" s="15">
        <f t="shared" si="31"/>
        <v>976.04009398802941</v>
      </c>
      <c r="AH330" s="15">
        <f t="shared" si="32"/>
        <v>125119.2066398797</v>
      </c>
      <c r="AI330" s="15">
        <f t="shared" si="33"/>
        <v>126095.24673386774</v>
      </c>
    </row>
    <row r="331" spans="2:35" x14ac:dyDescent="0.2">
      <c r="B331" s="14">
        <v>51532</v>
      </c>
      <c r="C331" s="15">
        <v>2.3374013835564256E-10</v>
      </c>
      <c r="D331" s="15">
        <v>28.608862380993898</v>
      </c>
      <c r="E331" s="15">
        <v>6241.933610398668</v>
      </c>
      <c r="F331" s="15">
        <v>6270.5424727796617</v>
      </c>
      <c r="H331" s="16">
        <v>51532</v>
      </c>
      <c r="I331" s="15">
        <v>-2.7603164198808372E-10</v>
      </c>
      <c r="J331" s="15">
        <v>20.357754377490064</v>
      </c>
      <c r="K331" s="15">
        <v>2416.3933608807752</v>
      </c>
      <c r="L331" s="15">
        <v>2436.7511152582651</v>
      </c>
      <c r="N331" s="16">
        <v>51532</v>
      </c>
      <c r="O331" s="15">
        <v>1.6825651982799172E-11</v>
      </c>
      <c r="P331" s="15">
        <v>4.7372437768214892</v>
      </c>
      <c r="Q331" s="15">
        <v>1033.5804603974159</v>
      </c>
      <c r="R331" s="15">
        <v>1038.3177041742374</v>
      </c>
      <c r="S331" s="15"/>
      <c r="T331" s="16">
        <v>51532</v>
      </c>
      <c r="U331" s="15">
        <v>14173.177558819574</v>
      </c>
      <c r="V331" s="15">
        <v>62.24387144581646</v>
      </c>
      <c r="W331" s="15">
        <v>14173.177558819692</v>
      </c>
      <c r="X331" s="15">
        <v>14235.421430265509</v>
      </c>
      <c r="Y331" s="16"/>
      <c r="Z331" s="16">
        <v>51532</v>
      </c>
      <c r="AA331" s="15">
        <f>AA330-AC331</f>
        <v>-5.5733835324645042E-9</v>
      </c>
      <c r="AB331" s="15">
        <f>IPMT($AD$4/12,COUNT(Z$55:Z331),COUNT($Z$55:$Z$331),-$AA$54,$AA$5)</f>
        <v>373.05093129367606</v>
      </c>
      <c r="AC331" s="15">
        <f>PPMT($AD$4/12,COUNT(Z$55:Z331),COUNT($Z$55:$Z$331),-$AA$54,$AA$5)</f>
        <v>101741.16308009639</v>
      </c>
      <c r="AD331" s="15">
        <f t="shared" si="29"/>
        <v>102114.21401139007</v>
      </c>
      <c r="AE331" s="15"/>
      <c r="AF331" s="14">
        <f t="shared" si="30"/>
        <v>51532</v>
      </c>
      <c r="AG331" s="15">
        <f t="shared" si="31"/>
        <v>488.99866327479799</v>
      </c>
      <c r="AH331" s="15">
        <f t="shared" si="32"/>
        <v>125606.24807059293</v>
      </c>
      <c r="AI331" s="15">
        <f t="shared" si="33"/>
        <v>126095.24673386774</v>
      </c>
    </row>
    <row r="332" spans="2:35" x14ac:dyDescent="0.2">
      <c r="Y332" s="15"/>
      <c r="Z332" s="16"/>
      <c r="AA332" s="15"/>
      <c r="AB332" s="15"/>
      <c r="AC332" s="15"/>
      <c r="AD332" s="15"/>
    </row>
    <row r="333" spans="2:35" x14ac:dyDescent="0.2">
      <c r="Y333" s="15"/>
      <c r="Z333" s="16"/>
      <c r="AA333" s="15"/>
      <c r="AB333" s="15"/>
      <c r="AC333" s="15"/>
      <c r="AD333" s="15"/>
    </row>
    <row r="334" spans="2:35" x14ac:dyDescent="0.2">
      <c r="Y334" s="15"/>
      <c r="Z334" s="16"/>
      <c r="AA334" s="15"/>
      <c r="AB334" s="15"/>
      <c r="AC334" s="15"/>
      <c r="AD334" s="15"/>
    </row>
    <row r="335" spans="2:35" x14ac:dyDescent="0.2">
      <c r="Y335" s="15"/>
      <c r="Z335" s="16"/>
      <c r="AA335" s="15"/>
      <c r="AB335" s="15"/>
      <c r="AC335" s="15"/>
      <c r="AD335" s="15"/>
    </row>
    <row r="336" spans="2:35" x14ac:dyDescent="0.2">
      <c r="Y336" s="15"/>
      <c r="Z336" s="16"/>
      <c r="AA336" s="15"/>
      <c r="AB336" s="15"/>
      <c r="AC336" s="15"/>
      <c r="AD336" s="15"/>
    </row>
    <row r="337" spans="25:30" x14ac:dyDescent="0.2">
      <c r="Y337" s="15"/>
      <c r="Z337" s="16"/>
      <c r="AA337" s="15"/>
      <c r="AB337" s="15"/>
      <c r="AC337" s="15"/>
      <c r="AD337" s="15"/>
    </row>
    <row r="338" spans="25:30" x14ac:dyDescent="0.2">
      <c r="Y338" s="15"/>
      <c r="Z338" s="16"/>
      <c r="AA338" s="15"/>
      <c r="AB338" s="15"/>
      <c r="AC338" s="15"/>
      <c r="AD338" s="15"/>
    </row>
    <row r="339" spans="25:30" x14ac:dyDescent="0.2">
      <c r="Y339" s="15"/>
      <c r="Z339" s="16"/>
      <c r="AA339" s="15"/>
      <c r="AB339" s="15"/>
      <c r="AC339" s="15"/>
      <c r="AD339" s="15"/>
    </row>
    <row r="340" spans="25:30" x14ac:dyDescent="0.2">
      <c r="Y340" s="15"/>
      <c r="Z340" s="16"/>
      <c r="AA340" s="15"/>
      <c r="AB340" s="15"/>
      <c r="AC340" s="15"/>
      <c r="AD340" s="15"/>
    </row>
    <row r="341" spans="25:30" x14ac:dyDescent="0.2">
      <c r="Y341" s="15"/>
      <c r="Z341" s="16"/>
      <c r="AA341" s="15"/>
      <c r="AB341" s="15"/>
      <c r="AC341" s="15"/>
      <c r="AD341" s="15"/>
    </row>
    <row r="342" spans="25:30" x14ac:dyDescent="0.2">
      <c r="Y342" s="15"/>
      <c r="Z342" s="16"/>
      <c r="AA342" s="15"/>
      <c r="AB342" s="15"/>
      <c r="AC342" s="15"/>
      <c r="AD342" s="15"/>
    </row>
    <row r="343" spans="25:30" x14ac:dyDescent="0.2">
      <c r="Y343" s="15"/>
      <c r="Z343" s="16"/>
      <c r="AA343" s="15"/>
      <c r="AB343" s="15"/>
      <c r="AC343" s="15"/>
      <c r="AD343" s="15"/>
    </row>
    <row r="344" spans="25:30" x14ac:dyDescent="0.2">
      <c r="Y344" s="15"/>
      <c r="Z344" s="16"/>
      <c r="AA344" s="15"/>
      <c r="AB344" s="15"/>
      <c r="AC344" s="15"/>
      <c r="AD344" s="15"/>
    </row>
    <row r="345" spans="25:30" x14ac:dyDescent="0.2">
      <c r="Y345" s="15"/>
      <c r="Z345" s="16"/>
      <c r="AA345" s="15"/>
      <c r="AB345" s="15"/>
      <c r="AC345" s="15"/>
      <c r="AD345" s="15"/>
    </row>
  </sheetData>
  <pageMargins left="0.25" right="0.25" top="0.75" bottom="0.75" header="0.3" footer="0.3"/>
  <pageSetup paperSize="8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31379-86CD-4BB9-8ECA-340373BCC54A}">
  <dimension ref="A1:M134"/>
  <sheetViews>
    <sheetView workbookViewId="0"/>
  </sheetViews>
  <sheetFormatPr defaultRowHeight="15" x14ac:dyDescent="0.25"/>
  <cols>
    <col min="1" max="1" width="9.140625" style="85" customWidth="1"/>
    <col min="2" max="2" width="7.85546875" style="85" customWidth="1"/>
    <col min="3" max="3" width="14.5703125" style="85" customWidth="1"/>
    <col min="4" max="4" width="14.42578125" style="85" customWidth="1"/>
    <col min="5" max="7" width="14.5703125" style="85" customWidth="1"/>
    <col min="8" max="8" width="9.42578125" style="85" bestFit="1" customWidth="1"/>
    <col min="9" max="257" width="8.85546875" style="85"/>
    <col min="258" max="258" width="7.85546875" style="85" customWidth="1"/>
    <col min="259" max="259" width="14.5703125" style="85" customWidth="1"/>
    <col min="260" max="260" width="14.42578125" style="85" customWidth="1"/>
    <col min="261" max="263" width="14.5703125" style="85" customWidth="1"/>
    <col min="264" max="513" width="8.85546875" style="85"/>
    <col min="514" max="514" width="7.85546875" style="85" customWidth="1"/>
    <col min="515" max="515" width="14.5703125" style="85" customWidth="1"/>
    <col min="516" max="516" width="14.42578125" style="85" customWidth="1"/>
    <col min="517" max="519" width="14.5703125" style="85" customWidth="1"/>
    <col min="520" max="769" width="8.85546875" style="85"/>
    <col min="770" max="770" width="7.85546875" style="85" customWidth="1"/>
    <col min="771" max="771" width="14.5703125" style="85" customWidth="1"/>
    <col min="772" max="772" width="14.42578125" style="85" customWidth="1"/>
    <col min="773" max="775" width="14.5703125" style="85" customWidth="1"/>
    <col min="776" max="1025" width="8.85546875" style="85"/>
    <col min="1026" max="1026" width="7.85546875" style="85" customWidth="1"/>
    <col min="1027" max="1027" width="14.5703125" style="85" customWidth="1"/>
    <col min="1028" max="1028" width="14.42578125" style="85" customWidth="1"/>
    <col min="1029" max="1031" width="14.5703125" style="85" customWidth="1"/>
    <col min="1032" max="1281" width="8.85546875" style="85"/>
    <col min="1282" max="1282" width="7.85546875" style="85" customWidth="1"/>
    <col min="1283" max="1283" width="14.5703125" style="85" customWidth="1"/>
    <col min="1284" max="1284" width="14.42578125" style="85" customWidth="1"/>
    <col min="1285" max="1287" width="14.5703125" style="85" customWidth="1"/>
    <col min="1288" max="1537" width="8.85546875" style="85"/>
    <col min="1538" max="1538" width="7.85546875" style="85" customWidth="1"/>
    <col min="1539" max="1539" width="14.5703125" style="85" customWidth="1"/>
    <col min="1540" max="1540" width="14.42578125" style="85" customWidth="1"/>
    <col min="1541" max="1543" width="14.5703125" style="85" customWidth="1"/>
    <col min="1544" max="1793" width="8.85546875" style="85"/>
    <col min="1794" max="1794" width="7.85546875" style="85" customWidth="1"/>
    <col min="1795" max="1795" width="14.5703125" style="85" customWidth="1"/>
    <col min="1796" max="1796" width="14.42578125" style="85" customWidth="1"/>
    <col min="1797" max="1799" width="14.5703125" style="85" customWidth="1"/>
    <col min="1800" max="2049" width="8.85546875" style="85"/>
    <col min="2050" max="2050" width="7.85546875" style="85" customWidth="1"/>
    <col min="2051" max="2051" width="14.5703125" style="85" customWidth="1"/>
    <col min="2052" max="2052" width="14.42578125" style="85" customWidth="1"/>
    <col min="2053" max="2055" width="14.5703125" style="85" customWidth="1"/>
    <col min="2056" max="2305" width="8.85546875" style="85"/>
    <col min="2306" max="2306" width="7.85546875" style="85" customWidth="1"/>
    <col min="2307" max="2307" width="14.5703125" style="85" customWidth="1"/>
    <col min="2308" max="2308" width="14.42578125" style="85" customWidth="1"/>
    <col min="2309" max="2311" width="14.5703125" style="85" customWidth="1"/>
    <col min="2312" max="2561" width="8.85546875" style="85"/>
    <col min="2562" max="2562" width="7.85546875" style="85" customWidth="1"/>
    <col min="2563" max="2563" width="14.5703125" style="85" customWidth="1"/>
    <col min="2564" max="2564" width="14.42578125" style="85" customWidth="1"/>
    <col min="2565" max="2567" width="14.5703125" style="85" customWidth="1"/>
    <col min="2568" max="2817" width="8.85546875" style="85"/>
    <col min="2818" max="2818" width="7.85546875" style="85" customWidth="1"/>
    <col min="2819" max="2819" width="14.5703125" style="85" customWidth="1"/>
    <col min="2820" max="2820" width="14.42578125" style="85" customWidth="1"/>
    <col min="2821" max="2823" width="14.5703125" style="85" customWidth="1"/>
    <col min="2824" max="3073" width="8.85546875" style="85"/>
    <col min="3074" max="3074" width="7.85546875" style="85" customWidth="1"/>
    <col min="3075" max="3075" width="14.5703125" style="85" customWidth="1"/>
    <col min="3076" max="3076" width="14.42578125" style="85" customWidth="1"/>
    <col min="3077" max="3079" width="14.5703125" style="85" customWidth="1"/>
    <col min="3080" max="3329" width="8.85546875" style="85"/>
    <col min="3330" max="3330" width="7.85546875" style="85" customWidth="1"/>
    <col min="3331" max="3331" width="14.5703125" style="85" customWidth="1"/>
    <col min="3332" max="3332" width="14.42578125" style="85" customWidth="1"/>
    <col min="3333" max="3335" width="14.5703125" style="85" customWidth="1"/>
    <col min="3336" max="3585" width="8.85546875" style="85"/>
    <col min="3586" max="3586" width="7.85546875" style="85" customWidth="1"/>
    <col min="3587" max="3587" width="14.5703125" style="85" customWidth="1"/>
    <col min="3588" max="3588" width="14.42578125" style="85" customWidth="1"/>
    <col min="3589" max="3591" width="14.5703125" style="85" customWidth="1"/>
    <col min="3592" max="3841" width="8.85546875" style="85"/>
    <col min="3842" max="3842" width="7.85546875" style="85" customWidth="1"/>
    <col min="3843" max="3843" width="14.5703125" style="85" customWidth="1"/>
    <col min="3844" max="3844" width="14.42578125" style="85" customWidth="1"/>
    <col min="3845" max="3847" width="14.5703125" style="85" customWidth="1"/>
    <col min="3848" max="4097" width="8.85546875" style="85"/>
    <col min="4098" max="4098" width="7.85546875" style="85" customWidth="1"/>
    <col min="4099" max="4099" width="14.5703125" style="85" customWidth="1"/>
    <col min="4100" max="4100" width="14.42578125" style="85" customWidth="1"/>
    <col min="4101" max="4103" width="14.5703125" style="85" customWidth="1"/>
    <col min="4104" max="4353" width="8.85546875" style="85"/>
    <col min="4354" max="4354" width="7.85546875" style="85" customWidth="1"/>
    <col min="4355" max="4355" width="14.5703125" style="85" customWidth="1"/>
    <col min="4356" max="4356" width="14.42578125" style="85" customWidth="1"/>
    <col min="4357" max="4359" width="14.5703125" style="85" customWidth="1"/>
    <col min="4360" max="4609" width="8.85546875" style="85"/>
    <col min="4610" max="4610" width="7.85546875" style="85" customWidth="1"/>
    <col min="4611" max="4611" width="14.5703125" style="85" customWidth="1"/>
    <col min="4612" max="4612" width="14.42578125" style="85" customWidth="1"/>
    <col min="4613" max="4615" width="14.5703125" style="85" customWidth="1"/>
    <col min="4616" max="4865" width="8.85546875" style="85"/>
    <col min="4866" max="4866" width="7.85546875" style="85" customWidth="1"/>
    <col min="4867" max="4867" width="14.5703125" style="85" customWidth="1"/>
    <col min="4868" max="4868" width="14.42578125" style="85" customWidth="1"/>
    <col min="4869" max="4871" width="14.5703125" style="85" customWidth="1"/>
    <col min="4872" max="5121" width="8.85546875" style="85"/>
    <col min="5122" max="5122" width="7.85546875" style="85" customWidth="1"/>
    <col min="5123" max="5123" width="14.5703125" style="85" customWidth="1"/>
    <col min="5124" max="5124" width="14.42578125" style="85" customWidth="1"/>
    <col min="5125" max="5127" width="14.5703125" style="85" customWidth="1"/>
    <col min="5128" max="5377" width="8.85546875" style="85"/>
    <col min="5378" max="5378" width="7.85546875" style="85" customWidth="1"/>
    <col min="5379" max="5379" width="14.5703125" style="85" customWidth="1"/>
    <col min="5380" max="5380" width="14.42578125" style="85" customWidth="1"/>
    <col min="5381" max="5383" width="14.5703125" style="85" customWidth="1"/>
    <col min="5384" max="5633" width="8.85546875" style="85"/>
    <col min="5634" max="5634" width="7.85546875" style="85" customWidth="1"/>
    <col min="5635" max="5635" width="14.5703125" style="85" customWidth="1"/>
    <col min="5636" max="5636" width="14.42578125" style="85" customWidth="1"/>
    <col min="5637" max="5639" width="14.5703125" style="85" customWidth="1"/>
    <col min="5640" max="5889" width="8.85546875" style="85"/>
    <col min="5890" max="5890" width="7.85546875" style="85" customWidth="1"/>
    <col min="5891" max="5891" width="14.5703125" style="85" customWidth="1"/>
    <col min="5892" max="5892" width="14.42578125" style="85" customWidth="1"/>
    <col min="5893" max="5895" width="14.5703125" style="85" customWidth="1"/>
    <col min="5896" max="6145" width="8.85546875" style="85"/>
    <col min="6146" max="6146" width="7.85546875" style="85" customWidth="1"/>
    <col min="6147" max="6147" width="14.5703125" style="85" customWidth="1"/>
    <col min="6148" max="6148" width="14.42578125" style="85" customWidth="1"/>
    <col min="6149" max="6151" width="14.5703125" style="85" customWidth="1"/>
    <col min="6152" max="6401" width="8.85546875" style="85"/>
    <col min="6402" max="6402" width="7.85546875" style="85" customWidth="1"/>
    <col min="6403" max="6403" width="14.5703125" style="85" customWidth="1"/>
    <col min="6404" max="6404" width="14.42578125" style="85" customWidth="1"/>
    <col min="6405" max="6407" width="14.5703125" style="85" customWidth="1"/>
    <col min="6408" max="6657" width="8.85546875" style="85"/>
    <col min="6658" max="6658" width="7.85546875" style="85" customWidth="1"/>
    <col min="6659" max="6659" width="14.5703125" style="85" customWidth="1"/>
    <col min="6660" max="6660" width="14.42578125" style="85" customWidth="1"/>
    <col min="6661" max="6663" width="14.5703125" style="85" customWidth="1"/>
    <col min="6664" max="6913" width="8.85546875" style="85"/>
    <col min="6914" max="6914" width="7.85546875" style="85" customWidth="1"/>
    <col min="6915" max="6915" width="14.5703125" style="85" customWidth="1"/>
    <col min="6916" max="6916" width="14.42578125" style="85" customWidth="1"/>
    <col min="6917" max="6919" width="14.5703125" style="85" customWidth="1"/>
    <col min="6920" max="7169" width="8.85546875" style="85"/>
    <col min="7170" max="7170" width="7.85546875" style="85" customWidth="1"/>
    <col min="7171" max="7171" width="14.5703125" style="85" customWidth="1"/>
    <col min="7172" max="7172" width="14.42578125" style="85" customWidth="1"/>
    <col min="7173" max="7175" width="14.5703125" style="85" customWidth="1"/>
    <col min="7176" max="7425" width="8.85546875" style="85"/>
    <col min="7426" max="7426" width="7.85546875" style="85" customWidth="1"/>
    <col min="7427" max="7427" width="14.5703125" style="85" customWidth="1"/>
    <col min="7428" max="7428" width="14.42578125" style="85" customWidth="1"/>
    <col min="7429" max="7431" width="14.5703125" style="85" customWidth="1"/>
    <col min="7432" max="7681" width="8.85546875" style="85"/>
    <col min="7682" max="7682" width="7.85546875" style="85" customWidth="1"/>
    <col min="7683" max="7683" width="14.5703125" style="85" customWidth="1"/>
    <col min="7684" max="7684" width="14.42578125" style="85" customWidth="1"/>
    <col min="7685" max="7687" width="14.5703125" style="85" customWidth="1"/>
    <col min="7688" max="7937" width="8.85546875" style="85"/>
    <col min="7938" max="7938" width="7.85546875" style="85" customWidth="1"/>
    <col min="7939" max="7939" width="14.5703125" style="85" customWidth="1"/>
    <col min="7940" max="7940" width="14.42578125" style="85" customWidth="1"/>
    <col min="7941" max="7943" width="14.5703125" style="85" customWidth="1"/>
    <col min="7944" max="8193" width="8.85546875" style="85"/>
    <col min="8194" max="8194" width="7.85546875" style="85" customWidth="1"/>
    <col min="8195" max="8195" width="14.5703125" style="85" customWidth="1"/>
    <col min="8196" max="8196" width="14.42578125" style="85" customWidth="1"/>
    <col min="8197" max="8199" width="14.5703125" style="85" customWidth="1"/>
    <col min="8200" max="8449" width="8.85546875" style="85"/>
    <col min="8450" max="8450" width="7.85546875" style="85" customWidth="1"/>
    <col min="8451" max="8451" width="14.5703125" style="85" customWidth="1"/>
    <col min="8452" max="8452" width="14.42578125" style="85" customWidth="1"/>
    <col min="8453" max="8455" width="14.5703125" style="85" customWidth="1"/>
    <col min="8456" max="8705" width="8.85546875" style="85"/>
    <col min="8706" max="8706" width="7.85546875" style="85" customWidth="1"/>
    <col min="8707" max="8707" width="14.5703125" style="85" customWidth="1"/>
    <col min="8708" max="8708" width="14.42578125" style="85" customWidth="1"/>
    <col min="8709" max="8711" width="14.5703125" style="85" customWidth="1"/>
    <col min="8712" max="8961" width="8.85546875" style="85"/>
    <col min="8962" max="8962" width="7.85546875" style="85" customWidth="1"/>
    <col min="8963" max="8963" width="14.5703125" style="85" customWidth="1"/>
    <col min="8964" max="8964" width="14.42578125" style="85" customWidth="1"/>
    <col min="8965" max="8967" width="14.5703125" style="85" customWidth="1"/>
    <col min="8968" max="9217" width="8.85546875" style="85"/>
    <col min="9218" max="9218" width="7.85546875" style="85" customWidth="1"/>
    <col min="9219" max="9219" width="14.5703125" style="85" customWidth="1"/>
    <col min="9220" max="9220" width="14.42578125" style="85" customWidth="1"/>
    <col min="9221" max="9223" width="14.5703125" style="85" customWidth="1"/>
    <col min="9224" max="9473" width="8.85546875" style="85"/>
    <col min="9474" max="9474" width="7.85546875" style="85" customWidth="1"/>
    <col min="9475" max="9475" width="14.5703125" style="85" customWidth="1"/>
    <col min="9476" max="9476" width="14.42578125" style="85" customWidth="1"/>
    <col min="9477" max="9479" width="14.5703125" style="85" customWidth="1"/>
    <col min="9480" max="9729" width="8.85546875" style="85"/>
    <col min="9730" max="9730" width="7.85546875" style="85" customWidth="1"/>
    <col min="9731" max="9731" width="14.5703125" style="85" customWidth="1"/>
    <col min="9732" max="9732" width="14.42578125" style="85" customWidth="1"/>
    <col min="9733" max="9735" width="14.5703125" style="85" customWidth="1"/>
    <col min="9736" max="9985" width="8.85546875" style="85"/>
    <col min="9986" max="9986" width="7.85546875" style="85" customWidth="1"/>
    <col min="9987" max="9987" width="14.5703125" style="85" customWidth="1"/>
    <col min="9988" max="9988" width="14.42578125" style="85" customWidth="1"/>
    <col min="9989" max="9991" width="14.5703125" style="85" customWidth="1"/>
    <col min="9992" max="10241" width="8.85546875" style="85"/>
    <col min="10242" max="10242" width="7.85546875" style="85" customWidth="1"/>
    <col min="10243" max="10243" width="14.5703125" style="85" customWidth="1"/>
    <col min="10244" max="10244" width="14.42578125" style="85" customWidth="1"/>
    <col min="10245" max="10247" width="14.5703125" style="85" customWidth="1"/>
    <col min="10248" max="10497" width="8.85546875" style="85"/>
    <col min="10498" max="10498" width="7.85546875" style="85" customWidth="1"/>
    <col min="10499" max="10499" width="14.5703125" style="85" customWidth="1"/>
    <col min="10500" max="10500" width="14.42578125" style="85" customWidth="1"/>
    <col min="10501" max="10503" width="14.5703125" style="85" customWidth="1"/>
    <col min="10504" max="10753" width="8.85546875" style="85"/>
    <col min="10754" max="10754" width="7.85546875" style="85" customWidth="1"/>
    <col min="10755" max="10755" width="14.5703125" style="85" customWidth="1"/>
    <col min="10756" max="10756" width="14.42578125" style="85" customWidth="1"/>
    <col min="10757" max="10759" width="14.5703125" style="85" customWidth="1"/>
    <col min="10760" max="11009" width="8.85546875" style="85"/>
    <col min="11010" max="11010" width="7.85546875" style="85" customWidth="1"/>
    <col min="11011" max="11011" width="14.5703125" style="85" customWidth="1"/>
    <col min="11012" max="11012" width="14.42578125" style="85" customWidth="1"/>
    <col min="11013" max="11015" width="14.5703125" style="85" customWidth="1"/>
    <col min="11016" max="11265" width="8.85546875" style="85"/>
    <col min="11266" max="11266" width="7.85546875" style="85" customWidth="1"/>
    <col min="11267" max="11267" width="14.5703125" style="85" customWidth="1"/>
    <col min="11268" max="11268" width="14.42578125" style="85" customWidth="1"/>
    <col min="11269" max="11271" width="14.5703125" style="85" customWidth="1"/>
    <col min="11272" max="11521" width="8.85546875" style="85"/>
    <col min="11522" max="11522" width="7.85546875" style="85" customWidth="1"/>
    <col min="11523" max="11523" width="14.5703125" style="85" customWidth="1"/>
    <col min="11524" max="11524" width="14.42578125" style="85" customWidth="1"/>
    <col min="11525" max="11527" width="14.5703125" style="85" customWidth="1"/>
    <col min="11528" max="11777" width="8.85546875" style="85"/>
    <col min="11778" max="11778" width="7.85546875" style="85" customWidth="1"/>
    <col min="11779" max="11779" width="14.5703125" style="85" customWidth="1"/>
    <col min="11780" max="11780" width="14.42578125" style="85" customWidth="1"/>
    <col min="11781" max="11783" width="14.5703125" style="85" customWidth="1"/>
    <col min="11784" max="12033" width="8.85546875" style="85"/>
    <col min="12034" max="12034" width="7.85546875" style="85" customWidth="1"/>
    <col min="12035" max="12035" width="14.5703125" style="85" customWidth="1"/>
    <col min="12036" max="12036" width="14.42578125" style="85" customWidth="1"/>
    <col min="12037" max="12039" width="14.5703125" style="85" customWidth="1"/>
    <col min="12040" max="12289" width="8.85546875" style="85"/>
    <col min="12290" max="12290" width="7.85546875" style="85" customWidth="1"/>
    <col min="12291" max="12291" width="14.5703125" style="85" customWidth="1"/>
    <col min="12292" max="12292" width="14.42578125" style="85" customWidth="1"/>
    <col min="12293" max="12295" width="14.5703125" style="85" customWidth="1"/>
    <col min="12296" max="12545" width="8.85546875" style="85"/>
    <col min="12546" max="12546" width="7.85546875" style="85" customWidth="1"/>
    <col min="12547" max="12547" width="14.5703125" style="85" customWidth="1"/>
    <col min="12548" max="12548" width="14.42578125" style="85" customWidth="1"/>
    <col min="12549" max="12551" width="14.5703125" style="85" customWidth="1"/>
    <col min="12552" max="12801" width="8.85546875" style="85"/>
    <col min="12802" max="12802" width="7.85546875" style="85" customWidth="1"/>
    <col min="12803" max="12803" width="14.5703125" style="85" customWidth="1"/>
    <col min="12804" max="12804" width="14.42578125" style="85" customWidth="1"/>
    <col min="12805" max="12807" width="14.5703125" style="85" customWidth="1"/>
    <col min="12808" max="13057" width="8.85546875" style="85"/>
    <col min="13058" max="13058" width="7.85546875" style="85" customWidth="1"/>
    <col min="13059" max="13059" width="14.5703125" style="85" customWidth="1"/>
    <col min="13060" max="13060" width="14.42578125" style="85" customWidth="1"/>
    <col min="13061" max="13063" width="14.5703125" style="85" customWidth="1"/>
    <col min="13064" max="13313" width="8.85546875" style="85"/>
    <col min="13314" max="13314" width="7.85546875" style="85" customWidth="1"/>
    <col min="13315" max="13315" width="14.5703125" style="85" customWidth="1"/>
    <col min="13316" max="13316" width="14.42578125" style="85" customWidth="1"/>
    <col min="13317" max="13319" width="14.5703125" style="85" customWidth="1"/>
    <col min="13320" max="13569" width="8.85546875" style="85"/>
    <col min="13570" max="13570" width="7.85546875" style="85" customWidth="1"/>
    <col min="13571" max="13571" width="14.5703125" style="85" customWidth="1"/>
    <col min="13572" max="13572" width="14.42578125" style="85" customWidth="1"/>
    <col min="13573" max="13575" width="14.5703125" style="85" customWidth="1"/>
    <col min="13576" max="13825" width="8.85546875" style="85"/>
    <col min="13826" max="13826" width="7.85546875" style="85" customWidth="1"/>
    <col min="13827" max="13827" width="14.5703125" style="85" customWidth="1"/>
    <col min="13828" max="13828" width="14.42578125" style="85" customWidth="1"/>
    <col min="13829" max="13831" width="14.5703125" style="85" customWidth="1"/>
    <col min="13832" max="14081" width="8.85546875" style="85"/>
    <col min="14082" max="14082" width="7.85546875" style="85" customWidth="1"/>
    <col min="14083" max="14083" width="14.5703125" style="85" customWidth="1"/>
    <col min="14084" max="14084" width="14.42578125" style="85" customWidth="1"/>
    <col min="14085" max="14087" width="14.5703125" style="85" customWidth="1"/>
    <col min="14088" max="14337" width="8.85546875" style="85"/>
    <col min="14338" max="14338" width="7.85546875" style="85" customWidth="1"/>
    <col min="14339" max="14339" width="14.5703125" style="85" customWidth="1"/>
    <col min="14340" max="14340" width="14.42578125" style="85" customWidth="1"/>
    <col min="14341" max="14343" width="14.5703125" style="85" customWidth="1"/>
    <col min="14344" max="14593" width="8.85546875" style="85"/>
    <col min="14594" max="14594" width="7.85546875" style="85" customWidth="1"/>
    <col min="14595" max="14595" width="14.5703125" style="85" customWidth="1"/>
    <col min="14596" max="14596" width="14.42578125" style="85" customWidth="1"/>
    <col min="14597" max="14599" width="14.5703125" style="85" customWidth="1"/>
    <col min="14600" max="14849" width="8.85546875" style="85"/>
    <col min="14850" max="14850" width="7.85546875" style="85" customWidth="1"/>
    <col min="14851" max="14851" width="14.5703125" style="85" customWidth="1"/>
    <col min="14852" max="14852" width="14.42578125" style="85" customWidth="1"/>
    <col min="14853" max="14855" width="14.5703125" style="85" customWidth="1"/>
    <col min="14856" max="15105" width="8.85546875" style="85"/>
    <col min="15106" max="15106" width="7.85546875" style="85" customWidth="1"/>
    <col min="15107" max="15107" width="14.5703125" style="85" customWidth="1"/>
    <col min="15108" max="15108" width="14.42578125" style="85" customWidth="1"/>
    <col min="15109" max="15111" width="14.5703125" style="85" customWidth="1"/>
    <col min="15112" max="15361" width="8.85546875" style="85"/>
    <col min="15362" max="15362" width="7.85546875" style="85" customWidth="1"/>
    <col min="15363" max="15363" width="14.5703125" style="85" customWidth="1"/>
    <col min="15364" max="15364" width="14.42578125" style="85" customWidth="1"/>
    <col min="15365" max="15367" width="14.5703125" style="85" customWidth="1"/>
    <col min="15368" max="15617" width="8.85546875" style="85"/>
    <col min="15618" max="15618" width="7.85546875" style="85" customWidth="1"/>
    <col min="15619" max="15619" width="14.5703125" style="85" customWidth="1"/>
    <col min="15620" max="15620" width="14.42578125" style="85" customWidth="1"/>
    <col min="15621" max="15623" width="14.5703125" style="85" customWidth="1"/>
    <col min="15624" max="15873" width="8.85546875" style="85"/>
    <col min="15874" max="15874" width="7.85546875" style="85" customWidth="1"/>
    <col min="15875" max="15875" width="14.5703125" style="85" customWidth="1"/>
    <col min="15876" max="15876" width="14.42578125" style="85" customWidth="1"/>
    <col min="15877" max="15879" width="14.5703125" style="85" customWidth="1"/>
    <col min="15880" max="16129" width="8.85546875" style="85"/>
    <col min="16130" max="16130" width="7.85546875" style="85" customWidth="1"/>
    <col min="16131" max="16131" width="14.5703125" style="85" customWidth="1"/>
    <col min="16132" max="16132" width="14.42578125" style="85" customWidth="1"/>
    <col min="16133" max="16135" width="14.5703125" style="85" customWidth="1"/>
    <col min="16136" max="16384" width="8.85546875" style="85"/>
  </cols>
  <sheetData>
    <row r="1" spans="1:13" x14ac:dyDescent="0.25">
      <c r="A1" s="83"/>
      <c r="B1" s="83"/>
      <c r="C1" s="83"/>
      <c r="D1" s="83"/>
      <c r="E1" s="83"/>
      <c r="F1" s="83"/>
      <c r="G1" s="84"/>
    </row>
    <row r="2" spans="1:13" x14ac:dyDescent="0.25">
      <c r="A2" s="83"/>
      <c r="B2" s="83"/>
      <c r="C2" s="83"/>
      <c r="D2" s="83"/>
      <c r="E2" s="83"/>
      <c r="F2" s="86"/>
      <c r="G2" s="87"/>
    </row>
    <row r="3" spans="1:13" x14ac:dyDescent="0.25">
      <c r="A3" s="83"/>
      <c r="B3" s="83"/>
      <c r="C3" s="83"/>
      <c r="D3" s="83"/>
      <c r="E3" s="83"/>
      <c r="F3" s="86"/>
      <c r="G3" s="87"/>
    </row>
    <row r="4" spans="1:13" ht="21" x14ac:dyDescent="0.35">
      <c r="A4" s="83"/>
      <c r="B4" s="88" t="s">
        <v>58</v>
      </c>
      <c r="C4" s="83"/>
      <c r="D4" s="83"/>
      <c r="E4" s="89"/>
      <c r="F4" s="90"/>
      <c r="G4" s="88"/>
      <c r="K4" s="91"/>
      <c r="L4" s="92"/>
    </row>
    <row r="5" spans="1:13" x14ac:dyDescent="0.25">
      <c r="A5" s="83"/>
      <c r="B5" s="83"/>
      <c r="C5" s="83"/>
      <c r="D5" s="83"/>
      <c r="E5" s="83"/>
      <c r="F5" s="90"/>
      <c r="G5" s="83"/>
      <c r="K5" s="93"/>
      <c r="L5" s="92"/>
    </row>
    <row r="6" spans="1:13" x14ac:dyDescent="0.25">
      <c r="A6" s="83"/>
      <c r="B6" s="94" t="s">
        <v>59</v>
      </c>
      <c r="C6" s="95"/>
      <c r="D6" s="96"/>
      <c r="E6" s="122">
        <v>44166</v>
      </c>
      <c r="F6" s="97"/>
      <c r="G6" s="83"/>
      <c r="K6" s="98"/>
      <c r="L6" s="98"/>
    </row>
    <row r="7" spans="1:13" x14ac:dyDescent="0.25">
      <c r="A7" s="83"/>
      <c r="B7" s="99" t="s">
        <v>60</v>
      </c>
      <c r="C7" s="100"/>
      <c r="E7" s="101">
        <v>60</v>
      </c>
      <c r="F7" s="102" t="s">
        <v>61</v>
      </c>
      <c r="G7" s="83"/>
      <c r="K7" s="103"/>
      <c r="L7" s="103"/>
    </row>
    <row r="8" spans="1:13" x14ac:dyDescent="0.25">
      <c r="A8" s="83"/>
      <c r="B8" s="99" t="s">
        <v>62</v>
      </c>
      <c r="C8" s="100"/>
      <c r="D8" s="104">
        <f>E6-1</f>
        <v>44165</v>
      </c>
      <c r="E8" s="105">
        <v>245609.94</v>
      </c>
      <c r="F8" s="102" t="s">
        <v>63</v>
      </c>
      <c r="G8" s="83"/>
      <c r="K8" s="103"/>
      <c r="L8" s="103"/>
    </row>
    <row r="9" spans="1:13" x14ac:dyDescent="0.25">
      <c r="A9" s="83"/>
      <c r="B9" s="99" t="s">
        <v>64</v>
      </c>
      <c r="C9" s="100"/>
      <c r="D9" s="104">
        <f>EDATE(D8,E7)</f>
        <v>45991</v>
      </c>
      <c r="E9" s="105">
        <v>0</v>
      </c>
      <c r="F9" s="102" t="s">
        <v>63</v>
      </c>
      <c r="G9" s="106"/>
      <c r="H9" s="123"/>
      <c r="K9" s="103"/>
      <c r="L9" s="103"/>
    </row>
    <row r="10" spans="1:13" x14ac:dyDescent="0.25">
      <c r="A10" s="83"/>
      <c r="B10" s="99" t="s">
        <v>65</v>
      </c>
      <c r="C10" s="100"/>
      <c r="E10" s="107">
        <v>1</v>
      </c>
      <c r="F10" s="102"/>
      <c r="G10" s="83"/>
      <c r="K10" s="108"/>
      <c r="L10" s="108"/>
    </row>
    <row r="11" spans="1:13" x14ac:dyDescent="0.25">
      <c r="A11" s="83"/>
      <c r="B11" s="109" t="s">
        <v>66</v>
      </c>
      <c r="C11" s="110"/>
      <c r="D11" s="111"/>
      <c r="E11" s="124">
        <v>3.9E-2</v>
      </c>
      <c r="F11" s="112"/>
      <c r="G11" s="113"/>
      <c r="K11" s="103"/>
      <c r="L11" s="103"/>
      <c r="M11" s="108"/>
    </row>
    <row r="12" spans="1:13" x14ac:dyDescent="0.25">
      <c r="A12" s="83"/>
      <c r="B12" s="101"/>
      <c r="C12" s="100"/>
      <c r="E12" s="114"/>
      <c r="F12" s="101"/>
      <c r="G12" s="113"/>
      <c r="K12" s="103"/>
      <c r="L12" s="103"/>
      <c r="M12" s="108"/>
    </row>
    <row r="13" spans="1:13" x14ac:dyDescent="0.25">
      <c r="K13" s="103"/>
      <c r="L13" s="103"/>
      <c r="M13" s="108"/>
    </row>
    <row r="14" spans="1:13" ht="15.75" thickBot="1" x14ac:dyDescent="0.3">
      <c r="A14" s="115" t="s">
        <v>53</v>
      </c>
      <c r="B14" s="115" t="s">
        <v>67</v>
      </c>
      <c r="C14" s="115" t="s">
        <v>68</v>
      </c>
      <c r="D14" s="115" t="s">
        <v>55</v>
      </c>
      <c r="E14" s="115" t="s">
        <v>56</v>
      </c>
      <c r="F14" s="115" t="s">
        <v>69</v>
      </c>
      <c r="G14" s="115" t="s">
        <v>70</v>
      </c>
      <c r="K14" s="103"/>
      <c r="L14" s="103"/>
      <c r="M14" s="108"/>
    </row>
    <row r="15" spans="1:13" x14ac:dyDescent="0.25">
      <c r="A15" s="116">
        <f>E6</f>
        <v>44166</v>
      </c>
      <c r="B15" s="100">
        <v>1</v>
      </c>
      <c r="C15" s="90">
        <f>E8</f>
        <v>245609.94</v>
      </c>
      <c r="D15" s="117">
        <f>ROUND(C15*$E$11/12,2)</f>
        <v>798.23</v>
      </c>
      <c r="E15" s="117">
        <f>PPMT($E$11/12,B15,$E$7,-$E$8,$E$9,0)+32021.8</f>
        <v>35735.773255032873</v>
      </c>
      <c r="F15" s="117">
        <f>D15+E15</f>
        <v>36534.003255032876</v>
      </c>
      <c r="G15" s="117">
        <f>C15-E15</f>
        <v>209874.16674496714</v>
      </c>
      <c r="I15" s="125"/>
      <c r="J15" s="125"/>
      <c r="K15" s="103"/>
      <c r="L15" s="103"/>
      <c r="M15" s="108"/>
    </row>
    <row r="16" spans="1:13" x14ac:dyDescent="0.25">
      <c r="A16" s="116">
        <f>EDATE(A15,1)</f>
        <v>44197</v>
      </c>
      <c r="B16" s="100">
        <v>2</v>
      </c>
      <c r="C16" s="90">
        <f>G15</f>
        <v>209874.16674496714</v>
      </c>
      <c r="D16" s="117">
        <f t="shared" ref="D16:D74" si="0">ROUND(C16*$E$11/12,2)</f>
        <v>682.09</v>
      </c>
      <c r="E16" s="117">
        <f>F16-D16</f>
        <v>3232.7999999999997</v>
      </c>
      <c r="F16" s="117">
        <f>ROUND(PMT($E$11/12,$E$7-1,-$C$16,$E$9),2)</f>
        <v>3914.89</v>
      </c>
      <c r="G16" s="117">
        <f t="shared" ref="G16:G74" si="1">C16-E16</f>
        <v>206641.36674496715</v>
      </c>
      <c r="K16" s="103"/>
      <c r="L16" s="103"/>
      <c r="M16" s="108"/>
    </row>
    <row r="17" spans="1:13" x14ac:dyDescent="0.25">
      <c r="A17" s="116">
        <f>EDATE(A16,1)</f>
        <v>44228</v>
      </c>
      <c r="B17" s="100">
        <v>3</v>
      </c>
      <c r="C17" s="90">
        <f>G16</f>
        <v>206641.36674496715</v>
      </c>
      <c r="D17" s="117">
        <f t="shared" si="0"/>
        <v>671.58</v>
      </c>
      <c r="E17" s="117">
        <f t="shared" ref="E17:E73" si="2">F17-D17</f>
        <v>3243.31</v>
      </c>
      <c r="F17" s="117">
        <f t="shared" ref="F17:F73" si="3">F16</f>
        <v>3914.89</v>
      </c>
      <c r="G17" s="117">
        <f t="shared" si="1"/>
        <v>203398.05674496715</v>
      </c>
      <c r="K17" s="103"/>
      <c r="L17" s="103"/>
      <c r="M17" s="108"/>
    </row>
    <row r="18" spans="1:13" x14ac:dyDescent="0.25">
      <c r="A18" s="116">
        <f t="shared" ref="A18:A74" si="4">EDATE(A17,1)</f>
        <v>44256</v>
      </c>
      <c r="B18" s="100">
        <v>4</v>
      </c>
      <c r="C18" s="90">
        <f t="shared" ref="C18:C74" si="5">G17</f>
        <v>203398.05674496715</v>
      </c>
      <c r="D18" s="117">
        <f t="shared" si="0"/>
        <v>661.04</v>
      </c>
      <c r="E18" s="117">
        <f t="shared" si="2"/>
        <v>3253.85</v>
      </c>
      <c r="F18" s="117">
        <f t="shared" si="3"/>
        <v>3914.89</v>
      </c>
      <c r="G18" s="117">
        <f t="shared" si="1"/>
        <v>200144.20674496714</v>
      </c>
      <c r="K18" s="103"/>
      <c r="L18" s="103"/>
      <c r="M18" s="108"/>
    </row>
    <row r="19" spans="1:13" x14ac:dyDescent="0.25">
      <c r="A19" s="116">
        <f t="shared" si="4"/>
        <v>44287</v>
      </c>
      <c r="B19" s="100">
        <v>5</v>
      </c>
      <c r="C19" s="90">
        <f t="shared" si="5"/>
        <v>200144.20674496714</v>
      </c>
      <c r="D19" s="117">
        <f t="shared" si="0"/>
        <v>650.47</v>
      </c>
      <c r="E19" s="117">
        <f t="shared" si="2"/>
        <v>3264.42</v>
      </c>
      <c r="F19" s="117">
        <f t="shared" si="3"/>
        <v>3914.89</v>
      </c>
      <c r="G19" s="117">
        <f t="shared" si="1"/>
        <v>196879.78674496713</v>
      </c>
      <c r="K19" s="103"/>
      <c r="L19" s="103"/>
      <c r="M19" s="108"/>
    </row>
    <row r="20" spans="1:13" x14ac:dyDescent="0.25">
      <c r="A20" s="116">
        <f t="shared" si="4"/>
        <v>44317</v>
      </c>
      <c r="B20" s="100">
        <v>6</v>
      </c>
      <c r="C20" s="90">
        <f t="shared" si="5"/>
        <v>196879.78674496713</v>
      </c>
      <c r="D20" s="117">
        <f t="shared" si="0"/>
        <v>639.86</v>
      </c>
      <c r="E20" s="117">
        <f t="shared" si="2"/>
        <v>3275.0299999999997</v>
      </c>
      <c r="F20" s="117">
        <f t="shared" si="3"/>
        <v>3914.89</v>
      </c>
      <c r="G20" s="117">
        <f t="shared" si="1"/>
        <v>193604.75674496713</v>
      </c>
      <c r="K20" s="103"/>
      <c r="L20" s="103"/>
      <c r="M20" s="108"/>
    </row>
    <row r="21" spans="1:13" x14ac:dyDescent="0.25">
      <c r="A21" s="116">
        <f t="shared" si="4"/>
        <v>44348</v>
      </c>
      <c r="B21" s="100">
        <v>7</v>
      </c>
      <c r="C21" s="90">
        <f t="shared" si="5"/>
        <v>193604.75674496713</v>
      </c>
      <c r="D21" s="117">
        <f t="shared" si="0"/>
        <v>629.22</v>
      </c>
      <c r="E21" s="117">
        <f t="shared" si="2"/>
        <v>3285.67</v>
      </c>
      <c r="F21" s="117">
        <f t="shared" si="3"/>
        <v>3914.89</v>
      </c>
      <c r="G21" s="117">
        <f t="shared" si="1"/>
        <v>190319.08674496712</v>
      </c>
      <c r="K21" s="103"/>
      <c r="L21" s="103"/>
      <c r="M21" s="108"/>
    </row>
    <row r="22" spans="1:13" x14ac:dyDescent="0.25">
      <c r="A22" s="116">
        <f>EDATE(A21,1)</f>
        <v>44378</v>
      </c>
      <c r="B22" s="100">
        <v>8</v>
      </c>
      <c r="C22" s="90">
        <f t="shared" si="5"/>
        <v>190319.08674496712</v>
      </c>
      <c r="D22" s="117">
        <f t="shared" si="0"/>
        <v>618.54</v>
      </c>
      <c r="E22" s="117">
        <f t="shared" si="2"/>
        <v>3296.35</v>
      </c>
      <c r="F22" s="117">
        <f t="shared" si="3"/>
        <v>3914.89</v>
      </c>
      <c r="G22" s="117">
        <f t="shared" si="1"/>
        <v>187022.73674496711</v>
      </c>
      <c r="K22" s="103"/>
      <c r="L22" s="103"/>
      <c r="M22" s="108"/>
    </row>
    <row r="23" spans="1:13" x14ac:dyDescent="0.25">
      <c r="A23" s="116">
        <f t="shared" si="4"/>
        <v>44409</v>
      </c>
      <c r="B23" s="100">
        <v>9</v>
      </c>
      <c r="C23" s="90">
        <f t="shared" si="5"/>
        <v>187022.73674496711</v>
      </c>
      <c r="D23" s="117">
        <f t="shared" si="0"/>
        <v>607.82000000000005</v>
      </c>
      <c r="E23" s="117">
        <f t="shared" si="2"/>
        <v>3307.0699999999997</v>
      </c>
      <c r="F23" s="117">
        <f t="shared" si="3"/>
        <v>3914.89</v>
      </c>
      <c r="G23" s="117">
        <f t="shared" si="1"/>
        <v>183715.66674496711</v>
      </c>
      <c r="K23" s="103"/>
      <c r="L23" s="103"/>
      <c r="M23" s="108"/>
    </row>
    <row r="24" spans="1:13" x14ac:dyDescent="0.25">
      <c r="A24" s="116">
        <f t="shared" si="4"/>
        <v>44440</v>
      </c>
      <c r="B24" s="100">
        <v>10</v>
      </c>
      <c r="C24" s="90">
        <f t="shared" si="5"/>
        <v>183715.66674496711</v>
      </c>
      <c r="D24" s="117">
        <f t="shared" si="0"/>
        <v>597.08000000000004</v>
      </c>
      <c r="E24" s="117">
        <f t="shared" si="2"/>
        <v>3317.81</v>
      </c>
      <c r="F24" s="117">
        <f t="shared" si="3"/>
        <v>3914.89</v>
      </c>
      <c r="G24" s="117">
        <f t="shared" si="1"/>
        <v>180397.85674496711</v>
      </c>
      <c r="K24" s="103"/>
      <c r="L24" s="103"/>
      <c r="M24" s="108"/>
    </row>
    <row r="25" spans="1:13" x14ac:dyDescent="0.25">
      <c r="A25" s="116">
        <f t="shared" si="4"/>
        <v>44470</v>
      </c>
      <c r="B25" s="100">
        <v>11</v>
      </c>
      <c r="C25" s="90">
        <f t="shared" si="5"/>
        <v>180397.85674496711</v>
      </c>
      <c r="D25" s="117">
        <f t="shared" si="0"/>
        <v>586.29</v>
      </c>
      <c r="E25" s="117">
        <f t="shared" si="2"/>
        <v>3328.6</v>
      </c>
      <c r="F25" s="117">
        <f t="shared" si="3"/>
        <v>3914.89</v>
      </c>
      <c r="G25" s="117">
        <f t="shared" si="1"/>
        <v>177069.2567449671</v>
      </c>
    </row>
    <row r="26" spans="1:13" x14ac:dyDescent="0.25">
      <c r="A26" s="116">
        <f t="shared" si="4"/>
        <v>44501</v>
      </c>
      <c r="B26" s="100">
        <v>12</v>
      </c>
      <c r="C26" s="90">
        <f t="shared" si="5"/>
        <v>177069.2567449671</v>
      </c>
      <c r="D26" s="117">
        <f t="shared" si="0"/>
        <v>575.48</v>
      </c>
      <c r="E26" s="117">
        <f t="shared" si="2"/>
        <v>3339.41</v>
      </c>
      <c r="F26" s="117">
        <f t="shared" si="3"/>
        <v>3914.89</v>
      </c>
      <c r="G26" s="117">
        <f t="shared" si="1"/>
        <v>173729.8467449671</v>
      </c>
    </row>
    <row r="27" spans="1:13" x14ac:dyDescent="0.25">
      <c r="A27" s="116">
        <f t="shared" si="4"/>
        <v>44531</v>
      </c>
      <c r="B27" s="100">
        <v>13</v>
      </c>
      <c r="C27" s="90">
        <f t="shared" si="5"/>
        <v>173729.8467449671</v>
      </c>
      <c r="D27" s="117">
        <f t="shared" si="0"/>
        <v>564.62</v>
      </c>
      <c r="E27" s="117">
        <f t="shared" si="2"/>
        <v>3350.27</v>
      </c>
      <c r="F27" s="117">
        <f t="shared" si="3"/>
        <v>3914.89</v>
      </c>
      <c r="G27" s="117">
        <f t="shared" si="1"/>
        <v>170379.57674496711</v>
      </c>
    </row>
    <row r="28" spans="1:13" x14ac:dyDescent="0.25">
      <c r="A28" s="116">
        <f t="shared" si="4"/>
        <v>44562</v>
      </c>
      <c r="B28" s="100">
        <v>14</v>
      </c>
      <c r="C28" s="90">
        <f t="shared" si="5"/>
        <v>170379.57674496711</v>
      </c>
      <c r="D28" s="117">
        <f t="shared" si="0"/>
        <v>553.73</v>
      </c>
      <c r="E28" s="117">
        <f t="shared" si="2"/>
        <v>3361.16</v>
      </c>
      <c r="F28" s="117">
        <f t="shared" si="3"/>
        <v>3914.89</v>
      </c>
      <c r="G28" s="117">
        <f t="shared" si="1"/>
        <v>167018.41674496711</v>
      </c>
    </row>
    <row r="29" spans="1:13" x14ac:dyDescent="0.25">
      <c r="A29" s="116">
        <f t="shared" si="4"/>
        <v>44593</v>
      </c>
      <c r="B29" s="100">
        <v>15</v>
      </c>
      <c r="C29" s="90">
        <f t="shared" si="5"/>
        <v>167018.41674496711</v>
      </c>
      <c r="D29" s="117">
        <f t="shared" si="0"/>
        <v>542.80999999999995</v>
      </c>
      <c r="E29" s="117">
        <f t="shared" si="2"/>
        <v>3372.08</v>
      </c>
      <c r="F29" s="117">
        <f t="shared" si="3"/>
        <v>3914.89</v>
      </c>
      <c r="G29" s="117">
        <f t="shared" si="1"/>
        <v>163646.33674496712</v>
      </c>
    </row>
    <row r="30" spans="1:13" x14ac:dyDescent="0.25">
      <c r="A30" s="116">
        <f t="shared" si="4"/>
        <v>44621</v>
      </c>
      <c r="B30" s="100">
        <v>16</v>
      </c>
      <c r="C30" s="90">
        <f t="shared" si="5"/>
        <v>163646.33674496712</v>
      </c>
      <c r="D30" s="117">
        <f t="shared" si="0"/>
        <v>531.85</v>
      </c>
      <c r="E30" s="117">
        <f t="shared" si="2"/>
        <v>3383.04</v>
      </c>
      <c r="F30" s="117">
        <f t="shared" si="3"/>
        <v>3914.89</v>
      </c>
      <c r="G30" s="117">
        <f t="shared" si="1"/>
        <v>160263.29674496711</v>
      </c>
    </row>
    <row r="31" spans="1:13" x14ac:dyDescent="0.25">
      <c r="A31" s="116">
        <f t="shared" si="4"/>
        <v>44652</v>
      </c>
      <c r="B31" s="100">
        <v>17</v>
      </c>
      <c r="C31" s="90">
        <f t="shared" si="5"/>
        <v>160263.29674496711</v>
      </c>
      <c r="D31" s="117">
        <f t="shared" si="0"/>
        <v>520.86</v>
      </c>
      <c r="E31" s="117">
        <f t="shared" si="2"/>
        <v>3394.0299999999997</v>
      </c>
      <c r="F31" s="117">
        <f t="shared" si="3"/>
        <v>3914.89</v>
      </c>
      <c r="G31" s="117">
        <f t="shared" si="1"/>
        <v>156869.26674496711</v>
      </c>
    </row>
    <row r="32" spans="1:13" x14ac:dyDescent="0.25">
      <c r="A32" s="116">
        <f t="shared" si="4"/>
        <v>44682</v>
      </c>
      <c r="B32" s="100">
        <v>18</v>
      </c>
      <c r="C32" s="90">
        <f t="shared" si="5"/>
        <v>156869.26674496711</v>
      </c>
      <c r="D32" s="117">
        <f t="shared" si="0"/>
        <v>509.83</v>
      </c>
      <c r="E32" s="117">
        <f t="shared" si="2"/>
        <v>3405.06</v>
      </c>
      <c r="F32" s="117">
        <f t="shared" si="3"/>
        <v>3914.89</v>
      </c>
      <c r="G32" s="117">
        <f t="shared" si="1"/>
        <v>153464.20674496712</v>
      </c>
    </row>
    <row r="33" spans="1:7" x14ac:dyDescent="0.25">
      <c r="A33" s="116">
        <f t="shared" si="4"/>
        <v>44713</v>
      </c>
      <c r="B33" s="100">
        <v>19</v>
      </c>
      <c r="C33" s="90">
        <f t="shared" si="5"/>
        <v>153464.20674496712</v>
      </c>
      <c r="D33" s="117">
        <f t="shared" si="0"/>
        <v>498.76</v>
      </c>
      <c r="E33" s="117">
        <f t="shared" si="2"/>
        <v>3416.13</v>
      </c>
      <c r="F33" s="117">
        <f t="shared" si="3"/>
        <v>3914.89</v>
      </c>
      <c r="G33" s="117">
        <f t="shared" si="1"/>
        <v>150048.07674496711</v>
      </c>
    </row>
    <row r="34" spans="1:7" x14ac:dyDescent="0.25">
      <c r="A34" s="116">
        <f t="shared" si="4"/>
        <v>44743</v>
      </c>
      <c r="B34" s="100">
        <v>20</v>
      </c>
      <c r="C34" s="90">
        <f t="shared" si="5"/>
        <v>150048.07674496711</v>
      </c>
      <c r="D34" s="117">
        <f t="shared" si="0"/>
        <v>487.66</v>
      </c>
      <c r="E34" s="117">
        <f t="shared" si="2"/>
        <v>3427.23</v>
      </c>
      <c r="F34" s="117">
        <f t="shared" si="3"/>
        <v>3914.89</v>
      </c>
      <c r="G34" s="117">
        <f t="shared" si="1"/>
        <v>146620.8467449671</v>
      </c>
    </row>
    <row r="35" spans="1:7" x14ac:dyDescent="0.25">
      <c r="A35" s="116">
        <f t="shared" si="4"/>
        <v>44774</v>
      </c>
      <c r="B35" s="100">
        <v>21</v>
      </c>
      <c r="C35" s="90">
        <f t="shared" si="5"/>
        <v>146620.8467449671</v>
      </c>
      <c r="D35" s="117">
        <f t="shared" si="0"/>
        <v>476.52</v>
      </c>
      <c r="E35" s="117">
        <f t="shared" si="2"/>
        <v>3438.37</v>
      </c>
      <c r="F35" s="117">
        <f t="shared" si="3"/>
        <v>3914.89</v>
      </c>
      <c r="G35" s="117">
        <f t="shared" si="1"/>
        <v>143182.47674496711</v>
      </c>
    </row>
    <row r="36" spans="1:7" x14ac:dyDescent="0.25">
      <c r="A36" s="116">
        <f t="shared" si="4"/>
        <v>44805</v>
      </c>
      <c r="B36" s="100">
        <v>22</v>
      </c>
      <c r="C36" s="90">
        <f t="shared" si="5"/>
        <v>143182.47674496711</v>
      </c>
      <c r="D36" s="117">
        <f t="shared" si="0"/>
        <v>465.34</v>
      </c>
      <c r="E36" s="117">
        <f t="shared" si="2"/>
        <v>3449.5499999999997</v>
      </c>
      <c r="F36" s="117">
        <f t="shared" si="3"/>
        <v>3914.89</v>
      </c>
      <c r="G36" s="117">
        <f t="shared" si="1"/>
        <v>139732.92674496712</v>
      </c>
    </row>
    <row r="37" spans="1:7" x14ac:dyDescent="0.25">
      <c r="A37" s="116">
        <f t="shared" si="4"/>
        <v>44835</v>
      </c>
      <c r="B37" s="100">
        <v>23</v>
      </c>
      <c r="C37" s="90">
        <f t="shared" si="5"/>
        <v>139732.92674496712</v>
      </c>
      <c r="D37" s="117">
        <f t="shared" si="0"/>
        <v>454.13</v>
      </c>
      <c r="E37" s="117">
        <f t="shared" si="2"/>
        <v>3460.7599999999998</v>
      </c>
      <c r="F37" s="117">
        <f t="shared" si="3"/>
        <v>3914.89</v>
      </c>
      <c r="G37" s="117">
        <f t="shared" si="1"/>
        <v>136272.16674496711</v>
      </c>
    </row>
    <row r="38" spans="1:7" x14ac:dyDescent="0.25">
      <c r="A38" s="116">
        <f t="shared" si="4"/>
        <v>44866</v>
      </c>
      <c r="B38" s="100">
        <v>24</v>
      </c>
      <c r="C38" s="90">
        <f t="shared" si="5"/>
        <v>136272.16674496711</v>
      </c>
      <c r="D38" s="117">
        <f t="shared" si="0"/>
        <v>442.88</v>
      </c>
      <c r="E38" s="117">
        <f t="shared" si="2"/>
        <v>3472.0099999999998</v>
      </c>
      <c r="F38" s="117">
        <f t="shared" si="3"/>
        <v>3914.89</v>
      </c>
      <c r="G38" s="117">
        <f t="shared" si="1"/>
        <v>132800.1567449671</v>
      </c>
    </row>
    <row r="39" spans="1:7" x14ac:dyDescent="0.25">
      <c r="A39" s="116">
        <f t="shared" si="4"/>
        <v>44896</v>
      </c>
      <c r="B39" s="100">
        <v>25</v>
      </c>
      <c r="C39" s="90">
        <f t="shared" si="5"/>
        <v>132800.1567449671</v>
      </c>
      <c r="D39" s="117">
        <f t="shared" si="0"/>
        <v>431.6</v>
      </c>
      <c r="E39" s="117">
        <f t="shared" si="2"/>
        <v>3483.29</v>
      </c>
      <c r="F39" s="117">
        <f t="shared" si="3"/>
        <v>3914.89</v>
      </c>
      <c r="G39" s="117">
        <f t="shared" si="1"/>
        <v>129316.8667449671</v>
      </c>
    </row>
    <row r="40" spans="1:7" x14ac:dyDescent="0.25">
      <c r="A40" s="116">
        <f t="shared" si="4"/>
        <v>44927</v>
      </c>
      <c r="B40" s="100">
        <v>26</v>
      </c>
      <c r="C40" s="90">
        <f t="shared" si="5"/>
        <v>129316.8667449671</v>
      </c>
      <c r="D40" s="117">
        <f t="shared" si="0"/>
        <v>420.28</v>
      </c>
      <c r="E40" s="117">
        <f t="shared" si="2"/>
        <v>3494.6099999999997</v>
      </c>
      <c r="F40" s="117">
        <f t="shared" si="3"/>
        <v>3914.89</v>
      </c>
      <c r="G40" s="117">
        <f t="shared" si="1"/>
        <v>125822.2567449671</v>
      </c>
    </row>
    <row r="41" spans="1:7" x14ac:dyDescent="0.25">
      <c r="A41" s="116">
        <f t="shared" si="4"/>
        <v>44958</v>
      </c>
      <c r="B41" s="100">
        <v>27</v>
      </c>
      <c r="C41" s="90">
        <f t="shared" si="5"/>
        <v>125822.2567449671</v>
      </c>
      <c r="D41" s="117">
        <f t="shared" si="0"/>
        <v>408.92</v>
      </c>
      <c r="E41" s="117">
        <f t="shared" si="2"/>
        <v>3505.97</v>
      </c>
      <c r="F41" s="117">
        <f t="shared" si="3"/>
        <v>3914.89</v>
      </c>
      <c r="G41" s="117">
        <f t="shared" si="1"/>
        <v>122316.2867449671</v>
      </c>
    </row>
    <row r="42" spans="1:7" x14ac:dyDescent="0.25">
      <c r="A42" s="116">
        <f t="shared" si="4"/>
        <v>44986</v>
      </c>
      <c r="B42" s="100">
        <v>28</v>
      </c>
      <c r="C42" s="90">
        <f t="shared" si="5"/>
        <v>122316.2867449671</v>
      </c>
      <c r="D42" s="117">
        <f t="shared" si="0"/>
        <v>397.53</v>
      </c>
      <c r="E42" s="117">
        <f t="shared" si="2"/>
        <v>3517.3599999999997</v>
      </c>
      <c r="F42" s="117">
        <f t="shared" si="3"/>
        <v>3914.89</v>
      </c>
      <c r="G42" s="117">
        <f t="shared" si="1"/>
        <v>118798.9267449671</v>
      </c>
    </row>
    <row r="43" spans="1:7" x14ac:dyDescent="0.25">
      <c r="A43" s="116">
        <f t="shared" si="4"/>
        <v>45017</v>
      </c>
      <c r="B43" s="100">
        <v>29</v>
      </c>
      <c r="C43" s="90">
        <f t="shared" si="5"/>
        <v>118798.9267449671</v>
      </c>
      <c r="D43" s="117">
        <f t="shared" si="0"/>
        <v>386.1</v>
      </c>
      <c r="E43" s="117">
        <f t="shared" si="2"/>
        <v>3528.79</v>
      </c>
      <c r="F43" s="117">
        <f t="shared" si="3"/>
        <v>3914.89</v>
      </c>
      <c r="G43" s="117">
        <f t="shared" si="1"/>
        <v>115270.13674496711</v>
      </c>
    </row>
    <row r="44" spans="1:7" x14ac:dyDescent="0.25">
      <c r="A44" s="116">
        <f t="shared" si="4"/>
        <v>45047</v>
      </c>
      <c r="B44" s="100">
        <v>30</v>
      </c>
      <c r="C44" s="90">
        <f t="shared" si="5"/>
        <v>115270.13674496711</v>
      </c>
      <c r="D44" s="117">
        <f t="shared" si="0"/>
        <v>374.63</v>
      </c>
      <c r="E44" s="117">
        <f t="shared" si="2"/>
        <v>3540.2599999999998</v>
      </c>
      <c r="F44" s="117">
        <f t="shared" si="3"/>
        <v>3914.89</v>
      </c>
      <c r="G44" s="117">
        <f t="shared" si="1"/>
        <v>111729.87674496711</v>
      </c>
    </row>
    <row r="45" spans="1:7" x14ac:dyDescent="0.25">
      <c r="A45" s="116">
        <f t="shared" si="4"/>
        <v>45078</v>
      </c>
      <c r="B45" s="100">
        <v>31</v>
      </c>
      <c r="C45" s="90">
        <f t="shared" si="5"/>
        <v>111729.87674496711</v>
      </c>
      <c r="D45" s="117">
        <f t="shared" si="0"/>
        <v>363.12</v>
      </c>
      <c r="E45" s="117">
        <f t="shared" si="2"/>
        <v>3551.77</v>
      </c>
      <c r="F45" s="117">
        <f t="shared" si="3"/>
        <v>3914.89</v>
      </c>
      <c r="G45" s="117">
        <f t="shared" si="1"/>
        <v>108178.10674496711</v>
      </c>
    </row>
    <row r="46" spans="1:7" x14ac:dyDescent="0.25">
      <c r="A46" s="116">
        <f t="shared" si="4"/>
        <v>45108</v>
      </c>
      <c r="B46" s="100">
        <v>32</v>
      </c>
      <c r="C46" s="90">
        <f t="shared" si="5"/>
        <v>108178.10674496711</v>
      </c>
      <c r="D46" s="117">
        <f t="shared" si="0"/>
        <v>351.58</v>
      </c>
      <c r="E46" s="117">
        <f t="shared" si="2"/>
        <v>3563.31</v>
      </c>
      <c r="F46" s="117">
        <f t="shared" si="3"/>
        <v>3914.89</v>
      </c>
      <c r="G46" s="117">
        <f t="shared" si="1"/>
        <v>104614.79674496711</v>
      </c>
    </row>
    <row r="47" spans="1:7" x14ac:dyDescent="0.25">
      <c r="A47" s="116">
        <f t="shared" si="4"/>
        <v>45139</v>
      </c>
      <c r="B47" s="100">
        <v>33</v>
      </c>
      <c r="C47" s="90">
        <f t="shared" si="5"/>
        <v>104614.79674496711</v>
      </c>
      <c r="D47" s="117">
        <f t="shared" si="0"/>
        <v>340</v>
      </c>
      <c r="E47" s="117">
        <f t="shared" si="2"/>
        <v>3574.89</v>
      </c>
      <c r="F47" s="117">
        <f t="shared" si="3"/>
        <v>3914.89</v>
      </c>
      <c r="G47" s="117">
        <f t="shared" si="1"/>
        <v>101039.90674496711</v>
      </c>
    </row>
    <row r="48" spans="1:7" x14ac:dyDescent="0.25">
      <c r="A48" s="116">
        <f t="shared" si="4"/>
        <v>45170</v>
      </c>
      <c r="B48" s="100">
        <v>34</v>
      </c>
      <c r="C48" s="90">
        <f t="shared" si="5"/>
        <v>101039.90674496711</v>
      </c>
      <c r="D48" s="117">
        <f t="shared" si="0"/>
        <v>328.38</v>
      </c>
      <c r="E48" s="117">
        <f t="shared" si="2"/>
        <v>3586.5099999999998</v>
      </c>
      <c r="F48" s="117">
        <f t="shared" si="3"/>
        <v>3914.89</v>
      </c>
      <c r="G48" s="117">
        <f t="shared" si="1"/>
        <v>97453.396744967118</v>
      </c>
    </row>
    <row r="49" spans="1:7" x14ac:dyDescent="0.25">
      <c r="A49" s="116">
        <f t="shared" si="4"/>
        <v>45200</v>
      </c>
      <c r="B49" s="100">
        <v>35</v>
      </c>
      <c r="C49" s="90">
        <f t="shared" si="5"/>
        <v>97453.396744967118</v>
      </c>
      <c r="D49" s="117">
        <f t="shared" si="0"/>
        <v>316.72000000000003</v>
      </c>
      <c r="E49" s="117">
        <f t="shared" si="2"/>
        <v>3598.17</v>
      </c>
      <c r="F49" s="117">
        <f t="shared" si="3"/>
        <v>3914.89</v>
      </c>
      <c r="G49" s="117">
        <f t="shared" si="1"/>
        <v>93855.22674496712</v>
      </c>
    </row>
    <row r="50" spans="1:7" x14ac:dyDescent="0.25">
      <c r="A50" s="116">
        <f t="shared" si="4"/>
        <v>45231</v>
      </c>
      <c r="B50" s="100">
        <v>36</v>
      </c>
      <c r="C50" s="90">
        <f t="shared" si="5"/>
        <v>93855.22674496712</v>
      </c>
      <c r="D50" s="117">
        <f t="shared" si="0"/>
        <v>305.02999999999997</v>
      </c>
      <c r="E50" s="117">
        <f t="shared" si="2"/>
        <v>3609.8599999999997</v>
      </c>
      <c r="F50" s="117">
        <f t="shared" si="3"/>
        <v>3914.89</v>
      </c>
      <c r="G50" s="117">
        <f t="shared" si="1"/>
        <v>90245.366744967119</v>
      </c>
    </row>
    <row r="51" spans="1:7" x14ac:dyDescent="0.25">
      <c r="A51" s="116">
        <f t="shared" si="4"/>
        <v>45261</v>
      </c>
      <c r="B51" s="100">
        <v>37</v>
      </c>
      <c r="C51" s="90">
        <f t="shared" si="5"/>
        <v>90245.366744967119</v>
      </c>
      <c r="D51" s="117">
        <f t="shared" si="0"/>
        <v>293.3</v>
      </c>
      <c r="E51" s="117">
        <f t="shared" si="2"/>
        <v>3621.5899999999997</v>
      </c>
      <c r="F51" s="117">
        <f t="shared" si="3"/>
        <v>3914.89</v>
      </c>
      <c r="G51" s="117">
        <f t="shared" si="1"/>
        <v>86623.776744967123</v>
      </c>
    </row>
    <row r="52" spans="1:7" x14ac:dyDescent="0.25">
      <c r="A52" s="116">
        <f t="shared" si="4"/>
        <v>45292</v>
      </c>
      <c r="B52" s="100">
        <v>38</v>
      </c>
      <c r="C52" s="90">
        <f t="shared" si="5"/>
        <v>86623.776744967123</v>
      </c>
      <c r="D52" s="117">
        <f t="shared" si="0"/>
        <v>281.52999999999997</v>
      </c>
      <c r="E52" s="117">
        <f t="shared" si="2"/>
        <v>3633.3599999999997</v>
      </c>
      <c r="F52" s="117">
        <f t="shared" si="3"/>
        <v>3914.89</v>
      </c>
      <c r="G52" s="117">
        <f t="shared" si="1"/>
        <v>82990.416744967122</v>
      </c>
    </row>
    <row r="53" spans="1:7" x14ac:dyDescent="0.25">
      <c r="A53" s="116">
        <f t="shared" si="4"/>
        <v>45323</v>
      </c>
      <c r="B53" s="100">
        <v>39</v>
      </c>
      <c r="C53" s="90">
        <f t="shared" si="5"/>
        <v>82990.416744967122</v>
      </c>
      <c r="D53" s="117">
        <f t="shared" si="0"/>
        <v>269.72000000000003</v>
      </c>
      <c r="E53" s="117">
        <f t="shared" si="2"/>
        <v>3645.17</v>
      </c>
      <c r="F53" s="117">
        <f t="shared" si="3"/>
        <v>3914.89</v>
      </c>
      <c r="G53" s="117">
        <f t="shared" si="1"/>
        <v>79345.246744967124</v>
      </c>
    </row>
    <row r="54" spans="1:7" x14ac:dyDescent="0.25">
      <c r="A54" s="116">
        <f t="shared" si="4"/>
        <v>45352</v>
      </c>
      <c r="B54" s="100">
        <v>40</v>
      </c>
      <c r="C54" s="90">
        <f t="shared" si="5"/>
        <v>79345.246744967124</v>
      </c>
      <c r="D54" s="117">
        <f t="shared" si="0"/>
        <v>257.87</v>
      </c>
      <c r="E54" s="117">
        <f t="shared" si="2"/>
        <v>3657.02</v>
      </c>
      <c r="F54" s="117">
        <f t="shared" si="3"/>
        <v>3914.89</v>
      </c>
      <c r="G54" s="117">
        <f t="shared" si="1"/>
        <v>75688.22674496712</v>
      </c>
    </row>
    <row r="55" spans="1:7" x14ac:dyDescent="0.25">
      <c r="A55" s="116">
        <f t="shared" si="4"/>
        <v>45383</v>
      </c>
      <c r="B55" s="100">
        <v>41</v>
      </c>
      <c r="C55" s="90">
        <f t="shared" si="5"/>
        <v>75688.22674496712</v>
      </c>
      <c r="D55" s="117">
        <f t="shared" si="0"/>
        <v>245.99</v>
      </c>
      <c r="E55" s="117">
        <f t="shared" si="2"/>
        <v>3668.8999999999996</v>
      </c>
      <c r="F55" s="117">
        <f t="shared" si="3"/>
        <v>3914.89</v>
      </c>
      <c r="G55" s="117">
        <f t="shared" si="1"/>
        <v>72019.326744967126</v>
      </c>
    </row>
    <row r="56" spans="1:7" x14ac:dyDescent="0.25">
      <c r="A56" s="116">
        <f t="shared" si="4"/>
        <v>45413</v>
      </c>
      <c r="B56" s="100">
        <v>42</v>
      </c>
      <c r="C56" s="90">
        <f t="shared" si="5"/>
        <v>72019.326744967126</v>
      </c>
      <c r="D56" s="117">
        <f t="shared" si="0"/>
        <v>234.06</v>
      </c>
      <c r="E56" s="117">
        <f t="shared" si="2"/>
        <v>3680.83</v>
      </c>
      <c r="F56" s="117">
        <f t="shared" si="3"/>
        <v>3914.89</v>
      </c>
      <c r="G56" s="117">
        <f t="shared" si="1"/>
        <v>68338.496744967124</v>
      </c>
    </row>
    <row r="57" spans="1:7" x14ac:dyDescent="0.25">
      <c r="A57" s="116">
        <f t="shared" si="4"/>
        <v>45444</v>
      </c>
      <c r="B57" s="100">
        <v>43</v>
      </c>
      <c r="C57" s="90">
        <f t="shared" si="5"/>
        <v>68338.496744967124</v>
      </c>
      <c r="D57" s="117">
        <f t="shared" si="0"/>
        <v>222.1</v>
      </c>
      <c r="E57" s="117">
        <f t="shared" si="2"/>
        <v>3692.79</v>
      </c>
      <c r="F57" s="117">
        <f t="shared" si="3"/>
        <v>3914.89</v>
      </c>
      <c r="G57" s="117">
        <f t="shared" si="1"/>
        <v>64645.706744967123</v>
      </c>
    </row>
    <row r="58" spans="1:7" x14ac:dyDescent="0.25">
      <c r="A58" s="116">
        <f t="shared" si="4"/>
        <v>45474</v>
      </c>
      <c r="B58" s="100">
        <v>44</v>
      </c>
      <c r="C58" s="90">
        <f t="shared" si="5"/>
        <v>64645.706744967123</v>
      </c>
      <c r="D58" s="117">
        <f t="shared" si="0"/>
        <v>210.1</v>
      </c>
      <c r="E58" s="117">
        <f t="shared" si="2"/>
        <v>3704.79</v>
      </c>
      <c r="F58" s="117">
        <f t="shared" si="3"/>
        <v>3914.89</v>
      </c>
      <c r="G58" s="117">
        <f t="shared" si="1"/>
        <v>60940.916744967122</v>
      </c>
    </row>
    <row r="59" spans="1:7" x14ac:dyDescent="0.25">
      <c r="A59" s="116">
        <f t="shared" si="4"/>
        <v>45505</v>
      </c>
      <c r="B59" s="100">
        <v>45</v>
      </c>
      <c r="C59" s="90">
        <f t="shared" si="5"/>
        <v>60940.916744967122</v>
      </c>
      <c r="D59" s="117">
        <f t="shared" si="0"/>
        <v>198.06</v>
      </c>
      <c r="E59" s="117">
        <f t="shared" si="2"/>
        <v>3716.83</v>
      </c>
      <c r="F59" s="117">
        <f t="shared" si="3"/>
        <v>3914.89</v>
      </c>
      <c r="G59" s="117">
        <f t="shared" si="1"/>
        <v>57224.08674496712</v>
      </c>
    </row>
    <row r="60" spans="1:7" x14ac:dyDescent="0.25">
      <c r="A60" s="116">
        <f t="shared" si="4"/>
        <v>45536</v>
      </c>
      <c r="B60" s="100">
        <v>46</v>
      </c>
      <c r="C60" s="90">
        <f t="shared" si="5"/>
        <v>57224.08674496712</v>
      </c>
      <c r="D60" s="117">
        <f t="shared" si="0"/>
        <v>185.98</v>
      </c>
      <c r="E60" s="117">
        <f t="shared" si="2"/>
        <v>3728.91</v>
      </c>
      <c r="F60" s="117">
        <f t="shared" si="3"/>
        <v>3914.89</v>
      </c>
      <c r="G60" s="117">
        <f t="shared" si="1"/>
        <v>53495.176744967117</v>
      </c>
    </row>
    <row r="61" spans="1:7" x14ac:dyDescent="0.25">
      <c r="A61" s="116">
        <f t="shared" si="4"/>
        <v>45566</v>
      </c>
      <c r="B61" s="100">
        <v>47</v>
      </c>
      <c r="C61" s="90">
        <f t="shared" si="5"/>
        <v>53495.176744967117</v>
      </c>
      <c r="D61" s="117">
        <f t="shared" si="0"/>
        <v>173.86</v>
      </c>
      <c r="E61" s="117">
        <f t="shared" si="2"/>
        <v>3741.0299999999997</v>
      </c>
      <c r="F61" s="117">
        <f t="shared" si="3"/>
        <v>3914.89</v>
      </c>
      <c r="G61" s="117">
        <f t="shared" si="1"/>
        <v>49754.146744967118</v>
      </c>
    </row>
    <row r="62" spans="1:7" x14ac:dyDescent="0.25">
      <c r="A62" s="116">
        <f t="shared" si="4"/>
        <v>45597</v>
      </c>
      <c r="B62" s="100">
        <v>48</v>
      </c>
      <c r="C62" s="90">
        <f t="shared" si="5"/>
        <v>49754.146744967118</v>
      </c>
      <c r="D62" s="117">
        <f t="shared" si="0"/>
        <v>161.69999999999999</v>
      </c>
      <c r="E62" s="117">
        <f t="shared" si="2"/>
        <v>3753.19</v>
      </c>
      <c r="F62" s="117">
        <f t="shared" si="3"/>
        <v>3914.89</v>
      </c>
      <c r="G62" s="117">
        <f t="shared" si="1"/>
        <v>46000.956744967116</v>
      </c>
    </row>
    <row r="63" spans="1:7" x14ac:dyDescent="0.25">
      <c r="A63" s="116">
        <f t="shared" si="4"/>
        <v>45627</v>
      </c>
      <c r="B63" s="100">
        <v>49</v>
      </c>
      <c r="C63" s="90">
        <f t="shared" si="5"/>
        <v>46000.956744967116</v>
      </c>
      <c r="D63" s="117">
        <f t="shared" si="0"/>
        <v>149.5</v>
      </c>
      <c r="E63" s="117">
        <f t="shared" si="2"/>
        <v>3765.39</v>
      </c>
      <c r="F63" s="117">
        <f t="shared" si="3"/>
        <v>3914.89</v>
      </c>
      <c r="G63" s="117">
        <f t="shared" si="1"/>
        <v>42235.566744967116</v>
      </c>
    </row>
    <row r="64" spans="1:7" x14ac:dyDescent="0.25">
      <c r="A64" s="116">
        <f t="shared" si="4"/>
        <v>45658</v>
      </c>
      <c r="B64" s="100">
        <v>50</v>
      </c>
      <c r="C64" s="90">
        <f t="shared" si="5"/>
        <v>42235.566744967116</v>
      </c>
      <c r="D64" s="117">
        <f t="shared" si="0"/>
        <v>137.27000000000001</v>
      </c>
      <c r="E64" s="117">
        <f t="shared" si="2"/>
        <v>3777.62</v>
      </c>
      <c r="F64" s="117">
        <f t="shared" si="3"/>
        <v>3914.89</v>
      </c>
      <c r="G64" s="117">
        <f t="shared" si="1"/>
        <v>38457.946744967114</v>
      </c>
    </row>
    <row r="65" spans="1:7" x14ac:dyDescent="0.25">
      <c r="A65" s="116">
        <f t="shared" si="4"/>
        <v>45689</v>
      </c>
      <c r="B65" s="100">
        <v>51</v>
      </c>
      <c r="C65" s="90">
        <f t="shared" si="5"/>
        <v>38457.946744967114</v>
      </c>
      <c r="D65" s="117">
        <f t="shared" si="0"/>
        <v>124.99</v>
      </c>
      <c r="E65" s="117">
        <f t="shared" si="2"/>
        <v>3789.9</v>
      </c>
      <c r="F65" s="117">
        <f t="shared" si="3"/>
        <v>3914.89</v>
      </c>
      <c r="G65" s="117">
        <f t="shared" si="1"/>
        <v>34668.046744967112</v>
      </c>
    </row>
    <row r="66" spans="1:7" x14ac:dyDescent="0.25">
      <c r="A66" s="116">
        <f t="shared" si="4"/>
        <v>45717</v>
      </c>
      <c r="B66" s="100">
        <v>52</v>
      </c>
      <c r="C66" s="90">
        <f t="shared" si="5"/>
        <v>34668.046744967112</v>
      </c>
      <c r="D66" s="117">
        <f t="shared" si="0"/>
        <v>112.67</v>
      </c>
      <c r="E66" s="117">
        <f t="shared" si="2"/>
        <v>3802.22</v>
      </c>
      <c r="F66" s="117">
        <f t="shared" si="3"/>
        <v>3914.89</v>
      </c>
      <c r="G66" s="117">
        <f t="shared" si="1"/>
        <v>30865.826744967111</v>
      </c>
    </row>
    <row r="67" spans="1:7" x14ac:dyDescent="0.25">
      <c r="A67" s="116">
        <f t="shared" si="4"/>
        <v>45748</v>
      </c>
      <c r="B67" s="100">
        <v>53</v>
      </c>
      <c r="C67" s="90">
        <f t="shared" si="5"/>
        <v>30865.826744967111</v>
      </c>
      <c r="D67" s="117">
        <f t="shared" si="0"/>
        <v>100.31</v>
      </c>
      <c r="E67" s="117">
        <f t="shared" si="2"/>
        <v>3814.58</v>
      </c>
      <c r="F67" s="117">
        <f t="shared" si="3"/>
        <v>3914.89</v>
      </c>
      <c r="G67" s="117">
        <f t="shared" si="1"/>
        <v>27051.246744967109</v>
      </c>
    </row>
    <row r="68" spans="1:7" x14ac:dyDescent="0.25">
      <c r="A68" s="116">
        <f t="shared" si="4"/>
        <v>45778</v>
      </c>
      <c r="B68" s="100">
        <v>54</v>
      </c>
      <c r="C68" s="90">
        <f t="shared" si="5"/>
        <v>27051.246744967109</v>
      </c>
      <c r="D68" s="117">
        <f t="shared" si="0"/>
        <v>87.92</v>
      </c>
      <c r="E68" s="117">
        <f t="shared" si="2"/>
        <v>3826.97</v>
      </c>
      <c r="F68" s="117">
        <f t="shared" si="3"/>
        <v>3914.89</v>
      </c>
      <c r="G68" s="117">
        <f t="shared" si="1"/>
        <v>23224.276744967108</v>
      </c>
    </row>
    <row r="69" spans="1:7" x14ac:dyDescent="0.25">
      <c r="A69" s="116">
        <f t="shared" si="4"/>
        <v>45809</v>
      </c>
      <c r="B69" s="100">
        <v>55</v>
      </c>
      <c r="C69" s="90">
        <f t="shared" si="5"/>
        <v>23224.276744967108</v>
      </c>
      <c r="D69" s="117">
        <f t="shared" si="0"/>
        <v>75.48</v>
      </c>
      <c r="E69" s="117">
        <f t="shared" si="2"/>
        <v>3839.41</v>
      </c>
      <c r="F69" s="117">
        <f t="shared" si="3"/>
        <v>3914.89</v>
      </c>
      <c r="G69" s="117">
        <f t="shared" si="1"/>
        <v>19384.866744967108</v>
      </c>
    </row>
    <row r="70" spans="1:7" x14ac:dyDescent="0.25">
      <c r="A70" s="116">
        <f t="shared" si="4"/>
        <v>45839</v>
      </c>
      <c r="B70" s="100">
        <v>56</v>
      </c>
      <c r="C70" s="90">
        <f t="shared" si="5"/>
        <v>19384.866744967108</v>
      </c>
      <c r="D70" s="117">
        <f t="shared" si="0"/>
        <v>63</v>
      </c>
      <c r="E70" s="117">
        <f t="shared" si="2"/>
        <v>3851.89</v>
      </c>
      <c r="F70" s="117">
        <f t="shared" si="3"/>
        <v>3914.89</v>
      </c>
      <c r="G70" s="117">
        <f t="shared" si="1"/>
        <v>15532.976744967109</v>
      </c>
    </row>
    <row r="71" spans="1:7" x14ac:dyDescent="0.25">
      <c r="A71" s="116">
        <f t="shared" si="4"/>
        <v>45870</v>
      </c>
      <c r="B71" s="100">
        <v>57</v>
      </c>
      <c r="C71" s="90">
        <f t="shared" si="5"/>
        <v>15532.976744967109</v>
      </c>
      <c r="D71" s="117">
        <f t="shared" si="0"/>
        <v>50.48</v>
      </c>
      <c r="E71" s="117">
        <f t="shared" si="2"/>
        <v>3864.41</v>
      </c>
      <c r="F71" s="117">
        <f t="shared" si="3"/>
        <v>3914.89</v>
      </c>
      <c r="G71" s="117">
        <f t="shared" si="1"/>
        <v>11668.566744967109</v>
      </c>
    </row>
    <row r="72" spans="1:7" x14ac:dyDescent="0.25">
      <c r="A72" s="116">
        <f t="shared" si="4"/>
        <v>45901</v>
      </c>
      <c r="B72" s="100">
        <v>58</v>
      </c>
      <c r="C72" s="90">
        <f t="shared" si="5"/>
        <v>11668.566744967109</v>
      </c>
      <c r="D72" s="117">
        <f t="shared" si="0"/>
        <v>37.92</v>
      </c>
      <c r="E72" s="117">
        <f t="shared" si="2"/>
        <v>3876.97</v>
      </c>
      <c r="F72" s="117">
        <f t="shared" si="3"/>
        <v>3914.89</v>
      </c>
      <c r="G72" s="117">
        <f t="shared" si="1"/>
        <v>7791.5967449671098</v>
      </c>
    </row>
    <row r="73" spans="1:7" x14ac:dyDescent="0.25">
      <c r="A73" s="116">
        <f t="shared" si="4"/>
        <v>45931</v>
      </c>
      <c r="B73" s="100">
        <v>59</v>
      </c>
      <c r="C73" s="90">
        <f t="shared" si="5"/>
        <v>7791.5967449671098</v>
      </c>
      <c r="D73" s="117">
        <f t="shared" si="0"/>
        <v>25.32</v>
      </c>
      <c r="E73" s="117">
        <f t="shared" si="2"/>
        <v>3889.5699999999997</v>
      </c>
      <c r="F73" s="117">
        <f t="shared" si="3"/>
        <v>3914.89</v>
      </c>
      <c r="G73" s="117">
        <f t="shared" si="1"/>
        <v>3902.0267449671101</v>
      </c>
    </row>
    <row r="74" spans="1:7" x14ac:dyDescent="0.25">
      <c r="A74" s="116">
        <f t="shared" si="4"/>
        <v>45962</v>
      </c>
      <c r="B74" s="100">
        <v>60</v>
      </c>
      <c r="C74" s="90">
        <f t="shared" si="5"/>
        <v>3902.0267449671101</v>
      </c>
      <c r="D74" s="117">
        <f t="shared" si="0"/>
        <v>12.68</v>
      </c>
      <c r="E74" s="117">
        <f>C74-E9</f>
        <v>3902.0267449671101</v>
      </c>
      <c r="F74" s="117">
        <f>D74+E74</f>
        <v>3914.7067449671099</v>
      </c>
      <c r="G74" s="118">
        <f t="shared" si="1"/>
        <v>0</v>
      </c>
    </row>
    <row r="75" spans="1:7" x14ac:dyDescent="0.25">
      <c r="A75" s="116"/>
      <c r="B75" s="100"/>
      <c r="C75" s="90"/>
      <c r="D75" s="117"/>
      <c r="E75" s="117"/>
      <c r="F75" s="117"/>
      <c r="G75" s="117"/>
    </row>
    <row r="76" spans="1:7" x14ac:dyDescent="0.25">
      <c r="A76" s="116"/>
      <c r="B76" s="100"/>
      <c r="C76" s="90"/>
      <c r="D76" s="117"/>
      <c r="E76" s="117"/>
      <c r="F76" s="117"/>
      <c r="G76" s="117"/>
    </row>
    <row r="77" spans="1:7" x14ac:dyDescent="0.25">
      <c r="A77" s="116"/>
      <c r="B77" s="100"/>
      <c r="C77" s="90"/>
      <c r="D77" s="117"/>
      <c r="E77" s="117"/>
      <c r="F77" s="117"/>
      <c r="G77" s="117"/>
    </row>
    <row r="78" spans="1:7" x14ac:dyDescent="0.25">
      <c r="A78" s="116"/>
      <c r="B78" s="100"/>
      <c r="C78" s="90"/>
      <c r="D78" s="117"/>
      <c r="E78" s="117"/>
      <c r="F78" s="117"/>
      <c r="G78" s="117"/>
    </row>
    <row r="79" spans="1:7" x14ac:dyDescent="0.25">
      <c r="A79" s="116"/>
      <c r="B79" s="100"/>
      <c r="C79" s="90"/>
      <c r="D79" s="117"/>
      <c r="E79" s="117"/>
      <c r="F79" s="117"/>
      <c r="G79" s="117"/>
    </row>
    <row r="80" spans="1:7" x14ac:dyDescent="0.25">
      <c r="A80" s="116"/>
      <c r="B80" s="100"/>
      <c r="C80" s="90"/>
      <c r="D80" s="117"/>
      <c r="E80" s="117"/>
      <c r="F80" s="117"/>
      <c r="G80" s="117"/>
    </row>
    <row r="81" spans="1:7" x14ac:dyDescent="0.25">
      <c r="A81" s="116"/>
      <c r="B81" s="100"/>
      <c r="C81" s="90"/>
      <c r="D81" s="117"/>
      <c r="E81" s="117"/>
      <c r="F81" s="117"/>
      <c r="G81" s="117"/>
    </row>
    <row r="82" spans="1:7" x14ac:dyDescent="0.25">
      <c r="A82" s="116"/>
      <c r="B82" s="100"/>
      <c r="C82" s="90"/>
      <c r="D82" s="117"/>
      <c r="E82" s="117"/>
      <c r="F82" s="117"/>
      <c r="G82" s="117"/>
    </row>
    <row r="83" spans="1:7" x14ac:dyDescent="0.25">
      <c r="A83" s="116"/>
      <c r="B83" s="100"/>
      <c r="C83" s="90"/>
      <c r="D83" s="117"/>
      <c r="E83" s="117"/>
      <c r="F83" s="117"/>
      <c r="G83" s="117"/>
    </row>
    <row r="84" spans="1:7" x14ac:dyDescent="0.25">
      <c r="A84" s="116"/>
      <c r="B84" s="100"/>
      <c r="C84" s="90"/>
      <c r="D84" s="117"/>
      <c r="E84" s="117"/>
      <c r="F84" s="117"/>
      <c r="G84" s="117"/>
    </row>
    <row r="85" spans="1:7" x14ac:dyDescent="0.25">
      <c r="A85" s="116"/>
      <c r="B85" s="100"/>
      <c r="C85" s="90"/>
      <c r="D85" s="117"/>
      <c r="E85" s="117"/>
      <c r="F85" s="117"/>
      <c r="G85" s="117"/>
    </row>
    <row r="86" spans="1:7" x14ac:dyDescent="0.25">
      <c r="A86" s="116"/>
      <c r="B86" s="100"/>
      <c r="C86" s="90"/>
      <c r="D86" s="117"/>
      <c r="E86" s="117"/>
      <c r="F86" s="117"/>
      <c r="G86" s="117"/>
    </row>
    <row r="87" spans="1:7" x14ac:dyDescent="0.25">
      <c r="A87" s="116"/>
      <c r="B87" s="100"/>
      <c r="C87" s="90"/>
      <c r="D87" s="117"/>
      <c r="E87" s="117"/>
      <c r="F87" s="117"/>
      <c r="G87" s="117"/>
    </row>
    <row r="88" spans="1:7" x14ac:dyDescent="0.25">
      <c r="A88" s="116"/>
      <c r="B88" s="100"/>
      <c r="C88" s="90"/>
      <c r="D88" s="117"/>
      <c r="E88" s="117"/>
      <c r="F88" s="117"/>
      <c r="G88" s="117"/>
    </row>
    <row r="89" spans="1:7" x14ac:dyDescent="0.25">
      <c r="A89" s="116"/>
      <c r="B89" s="100"/>
      <c r="C89" s="90"/>
      <c r="D89" s="117"/>
      <c r="E89" s="117"/>
      <c r="F89" s="117"/>
      <c r="G89" s="117"/>
    </row>
    <row r="90" spans="1:7" x14ac:dyDescent="0.25">
      <c r="A90" s="116"/>
      <c r="B90" s="100"/>
      <c r="C90" s="90"/>
      <c r="D90" s="117"/>
      <c r="E90" s="117"/>
      <c r="F90" s="117"/>
      <c r="G90" s="117"/>
    </row>
    <row r="91" spans="1:7" x14ac:dyDescent="0.25">
      <c r="A91" s="116"/>
      <c r="B91" s="100"/>
      <c r="C91" s="90"/>
      <c r="D91" s="117"/>
      <c r="E91" s="117"/>
      <c r="F91" s="117"/>
      <c r="G91" s="117"/>
    </row>
    <row r="92" spans="1:7" x14ac:dyDescent="0.25">
      <c r="A92" s="116"/>
      <c r="B92" s="100"/>
      <c r="C92" s="90"/>
      <c r="D92" s="117"/>
      <c r="E92" s="117"/>
      <c r="F92" s="117"/>
      <c r="G92" s="117"/>
    </row>
    <row r="93" spans="1:7" x14ac:dyDescent="0.25">
      <c r="A93" s="116"/>
      <c r="B93" s="100"/>
      <c r="C93" s="90"/>
      <c r="D93" s="117"/>
      <c r="E93" s="117"/>
      <c r="F93" s="117"/>
      <c r="G93" s="117"/>
    </row>
    <row r="94" spans="1:7" x14ac:dyDescent="0.25">
      <c r="A94" s="116"/>
      <c r="B94" s="100"/>
      <c r="C94" s="90"/>
      <c r="D94" s="117"/>
      <c r="E94" s="117"/>
      <c r="F94" s="117"/>
      <c r="G94" s="117"/>
    </row>
    <row r="95" spans="1:7" x14ac:dyDescent="0.25">
      <c r="A95" s="116"/>
      <c r="B95" s="100"/>
      <c r="C95" s="90"/>
      <c r="D95" s="117"/>
      <c r="E95" s="117"/>
      <c r="F95" s="117"/>
      <c r="G95" s="117"/>
    </row>
    <row r="96" spans="1:7" x14ac:dyDescent="0.25">
      <c r="A96" s="116"/>
      <c r="B96" s="100"/>
      <c r="C96" s="90"/>
      <c r="D96" s="117"/>
      <c r="E96" s="117"/>
      <c r="F96" s="117"/>
      <c r="G96" s="117"/>
    </row>
    <row r="97" spans="1:7" x14ac:dyDescent="0.25">
      <c r="A97" s="116"/>
      <c r="B97" s="100"/>
      <c r="C97" s="90"/>
      <c r="D97" s="117"/>
      <c r="E97" s="117"/>
      <c r="F97" s="117"/>
      <c r="G97" s="117"/>
    </row>
    <row r="98" spans="1:7" x14ac:dyDescent="0.25">
      <c r="A98" s="116"/>
      <c r="B98" s="100"/>
      <c r="C98" s="90"/>
      <c r="D98" s="117"/>
      <c r="E98" s="117"/>
      <c r="F98" s="117"/>
      <c r="G98" s="117"/>
    </row>
    <row r="99" spans="1:7" x14ac:dyDescent="0.25">
      <c r="A99" s="116"/>
      <c r="B99" s="100"/>
      <c r="C99" s="90"/>
      <c r="D99" s="117"/>
      <c r="E99" s="117"/>
      <c r="F99" s="117"/>
      <c r="G99" s="117"/>
    </row>
    <row r="100" spans="1:7" x14ac:dyDescent="0.25">
      <c r="A100" s="116"/>
      <c r="B100" s="100"/>
      <c r="C100" s="90"/>
      <c r="D100" s="117"/>
      <c r="E100" s="117"/>
      <c r="F100" s="117"/>
      <c r="G100" s="117"/>
    </row>
    <row r="101" spans="1:7" x14ac:dyDescent="0.25">
      <c r="A101" s="116"/>
      <c r="B101" s="100"/>
      <c r="C101" s="90"/>
      <c r="D101" s="117"/>
      <c r="E101" s="117"/>
      <c r="F101" s="117"/>
      <c r="G101" s="117"/>
    </row>
    <row r="102" spans="1:7" x14ac:dyDescent="0.25">
      <c r="A102" s="116"/>
      <c r="B102" s="100"/>
      <c r="C102" s="90"/>
      <c r="D102" s="117"/>
      <c r="E102" s="117"/>
      <c r="F102" s="117"/>
      <c r="G102" s="117"/>
    </row>
    <row r="103" spans="1:7" x14ac:dyDescent="0.25">
      <c r="A103" s="116"/>
      <c r="B103" s="100"/>
      <c r="C103" s="90"/>
      <c r="D103" s="117"/>
      <c r="E103" s="117"/>
      <c r="F103" s="117"/>
      <c r="G103" s="117"/>
    </row>
    <row r="104" spans="1:7" x14ac:dyDescent="0.25">
      <c r="A104" s="116"/>
      <c r="B104" s="100"/>
      <c r="C104" s="90"/>
      <c r="D104" s="117"/>
      <c r="E104" s="117"/>
      <c r="F104" s="117"/>
      <c r="G104" s="117"/>
    </row>
    <row r="105" spans="1:7" x14ac:dyDescent="0.25">
      <c r="A105" s="116"/>
      <c r="B105" s="100"/>
      <c r="C105" s="90"/>
      <c r="D105" s="117"/>
      <c r="E105" s="117"/>
      <c r="F105" s="117"/>
      <c r="G105" s="117"/>
    </row>
    <row r="106" spans="1:7" x14ac:dyDescent="0.25">
      <c r="A106" s="116"/>
      <c r="B106" s="100"/>
      <c r="C106" s="90"/>
      <c r="D106" s="117"/>
      <c r="E106" s="117"/>
      <c r="F106" s="117"/>
      <c r="G106" s="117"/>
    </row>
    <row r="107" spans="1:7" x14ac:dyDescent="0.25">
      <c r="A107" s="116"/>
      <c r="B107" s="100"/>
      <c r="C107" s="90"/>
      <c r="D107" s="117"/>
      <c r="E107" s="117"/>
      <c r="F107" s="117"/>
      <c r="G107" s="117"/>
    </row>
    <row r="108" spans="1:7" x14ac:dyDescent="0.25">
      <c r="A108" s="116"/>
      <c r="B108" s="100"/>
      <c r="C108" s="90"/>
      <c r="D108" s="117"/>
      <c r="E108" s="117"/>
      <c r="F108" s="117"/>
      <c r="G108" s="117"/>
    </row>
    <row r="109" spans="1:7" x14ac:dyDescent="0.25">
      <c r="A109" s="116"/>
      <c r="B109" s="100"/>
      <c r="C109" s="90"/>
      <c r="D109" s="117"/>
      <c r="E109" s="117"/>
      <c r="F109" s="117"/>
      <c r="G109" s="117"/>
    </row>
    <row r="110" spans="1:7" x14ac:dyDescent="0.25">
      <c r="A110" s="116"/>
      <c r="B110" s="100"/>
      <c r="C110" s="90"/>
      <c r="D110" s="117"/>
      <c r="E110" s="117"/>
      <c r="F110" s="117"/>
      <c r="G110" s="117"/>
    </row>
    <row r="111" spans="1:7" x14ac:dyDescent="0.25">
      <c r="A111" s="116"/>
      <c r="B111" s="100"/>
      <c r="C111" s="90"/>
      <c r="D111" s="117"/>
      <c r="E111" s="117"/>
      <c r="F111" s="117"/>
      <c r="G111" s="117"/>
    </row>
    <row r="112" spans="1:7" x14ac:dyDescent="0.25">
      <c r="A112" s="116"/>
      <c r="B112" s="100"/>
      <c r="C112" s="90"/>
      <c r="D112" s="117"/>
      <c r="E112" s="117"/>
      <c r="F112" s="117"/>
      <c r="G112" s="117"/>
    </row>
    <row r="113" spans="1:7" x14ac:dyDescent="0.25">
      <c r="A113" s="116"/>
      <c r="B113" s="100"/>
      <c r="C113" s="90"/>
      <c r="D113" s="117"/>
      <c r="E113" s="117"/>
      <c r="F113" s="117"/>
      <c r="G113" s="117"/>
    </row>
    <row r="114" spans="1:7" x14ac:dyDescent="0.25">
      <c r="A114" s="116"/>
      <c r="B114" s="100"/>
      <c r="C114" s="90"/>
      <c r="D114" s="117"/>
      <c r="E114" s="117"/>
      <c r="F114" s="117"/>
      <c r="G114" s="117"/>
    </row>
    <row r="115" spans="1:7" x14ac:dyDescent="0.25">
      <c r="A115" s="116"/>
      <c r="B115" s="100"/>
      <c r="C115" s="90"/>
      <c r="D115" s="117"/>
      <c r="E115" s="117"/>
      <c r="F115" s="117"/>
      <c r="G115" s="117"/>
    </row>
    <row r="116" spans="1:7" x14ac:dyDescent="0.25">
      <c r="A116" s="116"/>
      <c r="B116" s="100"/>
      <c r="C116" s="90"/>
      <c r="D116" s="117"/>
      <c r="E116" s="117"/>
      <c r="F116" s="117"/>
      <c r="G116" s="117"/>
    </row>
    <row r="117" spans="1:7" x14ac:dyDescent="0.25">
      <c r="A117" s="116"/>
      <c r="B117" s="100"/>
      <c r="C117" s="90"/>
      <c r="D117" s="117"/>
      <c r="E117" s="117"/>
      <c r="F117" s="117"/>
      <c r="G117" s="117"/>
    </row>
    <row r="118" spans="1:7" x14ac:dyDescent="0.25">
      <c r="A118" s="116"/>
      <c r="B118" s="100"/>
      <c r="C118" s="90"/>
      <c r="D118" s="117"/>
      <c r="E118" s="117"/>
      <c r="F118" s="117"/>
      <c r="G118" s="117"/>
    </row>
    <row r="119" spans="1:7" x14ac:dyDescent="0.25">
      <c r="A119" s="116"/>
      <c r="B119" s="100"/>
      <c r="C119" s="90"/>
      <c r="D119" s="117"/>
      <c r="E119" s="117"/>
      <c r="F119" s="117"/>
      <c r="G119" s="117"/>
    </row>
    <row r="120" spans="1:7" x14ac:dyDescent="0.25">
      <c r="A120" s="116"/>
      <c r="B120" s="100"/>
      <c r="C120" s="90"/>
      <c r="D120" s="117"/>
      <c r="E120" s="117"/>
      <c r="F120" s="117"/>
      <c r="G120" s="117"/>
    </row>
    <row r="121" spans="1:7" x14ac:dyDescent="0.25">
      <c r="A121" s="116"/>
      <c r="B121" s="100"/>
      <c r="C121" s="90"/>
      <c r="D121" s="117"/>
      <c r="E121" s="117"/>
      <c r="F121" s="117"/>
      <c r="G121" s="117"/>
    </row>
    <row r="122" spans="1:7" x14ac:dyDescent="0.25">
      <c r="A122" s="116"/>
      <c r="B122" s="100"/>
      <c r="C122" s="90"/>
      <c r="D122" s="117"/>
      <c r="E122" s="117"/>
      <c r="F122" s="117"/>
      <c r="G122" s="117"/>
    </row>
    <row r="123" spans="1:7" x14ac:dyDescent="0.25">
      <c r="A123" s="116"/>
      <c r="B123" s="100"/>
      <c r="C123" s="90"/>
      <c r="D123" s="117"/>
      <c r="E123" s="117"/>
      <c r="F123" s="117"/>
      <c r="G123" s="117"/>
    </row>
    <row r="124" spans="1:7" x14ac:dyDescent="0.25">
      <c r="A124" s="116"/>
      <c r="B124" s="100"/>
      <c r="C124" s="90"/>
      <c r="D124" s="117"/>
      <c r="E124" s="117"/>
      <c r="F124" s="117"/>
      <c r="G124" s="117"/>
    </row>
    <row r="125" spans="1:7" x14ac:dyDescent="0.25">
      <c r="A125" s="116"/>
      <c r="B125" s="100"/>
      <c r="C125" s="90"/>
      <c r="D125" s="117"/>
      <c r="E125" s="117"/>
      <c r="F125" s="117"/>
      <c r="G125" s="117"/>
    </row>
    <row r="126" spans="1:7" x14ac:dyDescent="0.25">
      <c r="A126" s="116"/>
      <c r="B126" s="100"/>
      <c r="C126" s="90"/>
      <c r="D126" s="117"/>
      <c r="E126" s="117"/>
      <c r="F126" s="117"/>
      <c r="G126" s="117"/>
    </row>
    <row r="127" spans="1:7" x14ac:dyDescent="0.25">
      <c r="A127" s="116"/>
      <c r="B127" s="100"/>
      <c r="C127" s="90"/>
      <c r="D127" s="117"/>
      <c r="E127" s="117"/>
      <c r="F127" s="117"/>
      <c r="G127" s="117"/>
    </row>
    <row r="128" spans="1:7" x14ac:dyDescent="0.25">
      <c r="A128" s="116"/>
      <c r="B128" s="100"/>
      <c r="C128" s="90"/>
      <c r="D128" s="117"/>
      <c r="E128" s="117"/>
      <c r="F128" s="117"/>
      <c r="G128" s="117"/>
    </row>
    <row r="129" spans="1:7" x14ac:dyDescent="0.25">
      <c r="A129" s="116"/>
      <c r="B129" s="100"/>
      <c r="C129" s="90"/>
      <c r="D129" s="117"/>
      <c r="E129" s="117"/>
      <c r="F129" s="117"/>
      <c r="G129" s="117"/>
    </row>
    <row r="130" spans="1:7" x14ac:dyDescent="0.25">
      <c r="A130" s="116"/>
      <c r="B130" s="100"/>
      <c r="C130" s="90"/>
      <c r="D130" s="117"/>
      <c r="E130" s="117"/>
      <c r="F130" s="117"/>
      <c r="G130" s="117"/>
    </row>
    <row r="131" spans="1:7" x14ac:dyDescent="0.25">
      <c r="A131" s="116"/>
      <c r="B131" s="100"/>
      <c r="C131" s="90"/>
      <c r="D131" s="117"/>
      <c r="E131" s="117"/>
      <c r="F131" s="117"/>
      <c r="G131" s="117"/>
    </row>
    <row r="132" spans="1:7" x14ac:dyDescent="0.25">
      <c r="A132" s="116"/>
      <c r="B132" s="100"/>
      <c r="C132" s="90"/>
      <c r="D132" s="117"/>
      <c r="E132" s="117"/>
      <c r="F132" s="117"/>
      <c r="G132" s="117"/>
    </row>
    <row r="133" spans="1:7" x14ac:dyDescent="0.25">
      <c r="A133" s="116"/>
      <c r="B133" s="100"/>
      <c r="C133" s="90"/>
      <c r="D133" s="117"/>
      <c r="E133" s="117"/>
      <c r="F133" s="117"/>
      <c r="G133" s="117"/>
    </row>
    <row r="134" spans="1:7" x14ac:dyDescent="0.25">
      <c r="A134" s="116"/>
      <c r="B134" s="100"/>
      <c r="C134" s="90"/>
      <c r="D134" s="117"/>
      <c r="E134" s="117"/>
      <c r="F134" s="117"/>
      <c r="G134" s="1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12A1-CA69-4584-A542-0DE06FAD2A0F}">
  <dimension ref="A1:M500"/>
  <sheetViews>
    <sheetView workbookViewId="0">
      <selection activeCell="G31" sqref="G31"/>
    </sheetView>
  </sheetViews>
  <sheetFormatPr defaultRowHeight="15" x14ac:dyDescent="0.25"/>
  <cols>
    <col min="1" max="1" width="8.7109375" style="85"/>
    <col min="2" max="2" width="7.85546875" style="85" customWidth="1"/>
    <col min="3" max="3" width="14.7109375" style="85" customWidth="1"/>
    <col min="4" max="4" width="14.28515625" style="85" customWidth="1"/>
    <col min="5" max="6" width="14.7109375" style="85" customWidth="1"/>
    <col min="7" max="7" width="14.7109375" style="91" customWidth="1"/>
    <col min="8" max="257" width="8.7109375" style="85"/>
    <col min="258" max="258" width="7.85546875" style="85" customWidth="1"/>
    <col min="259" max="259" width="14.7109375" style="85" customWidth="1"/>
    <col min="260" max="260" width="14.28515625" style="85" customWidth="1"/>
    <col min="261" max="263" width="14.7109375" style="85" customWidth="1"/>
    <col min="264" max="513" width="8.7109375" style="85"/>
    <col min="514" max="514" width="7.85546875" style="85" customWidth="1"/>
    <col min="515" max="515" width="14.7109375" style="85" customWidth="1"/>
    <col min="516" max="516" width="14.28515625" style="85" customWidth="1"/>
    <col min="517" max="519" width="14.7109375" style="85" customWidth="1"/>
    <col min="520" max="769" width="8.7109375" style="85"/>
    <col min="770" max="770" width="7.85546875" style="85" customWidth="1"/>
    <col min="771" max="771" width="14.7109375" style="85" customWidth="1"/>
    <col min="772" max="772" width="14.28515625" style="85" customWidth="1"/>
    <col min="773" max="775" width="14.7109375" style="85" customWidth="1"/>
    <col min="776" max="1025" width="8.7109375" style="85"/>
    <col min="1026" max="1026" width="7.85546875" style="85" customWidth="1"/>
    <col min="1027" max="1027" width="14.7109375" style="85" customWidth="1"/>
    <col min="1028" max="1028" width="14.28515625" style="85" customWidth="1"/>
    <col min="1029" max="1031" width="14.7109375" style="85" customWidth="1"/>
    <col min="1032" max="1281" width="8.7109375" style="85"/>
    <col min="1282" max="1282" width="7.85546875" style="85" customWidth="1"/>
    <col min="1283" max="1283" width="14.7109375" style="85" customWidth="1"/>
    <col min="1284" max="1284" width="14.28515625" style="85" customWidth="1"/>
    <col min="1285" max="1287" width="14.7109375" style="85" customWidth="1"/>
    <col min="1288" max="1537" width="8.7109375" style="85"/>
    <col min="1538" max="1538" width="7.85546875" style="85" customWidth="1"/>
    <col min="1539" max="1539" width="14.7109375" style="85" customWidth="1"/>
    <col min="1540" max="1540" width="14.28515625" style="85" customWidth="1"/>
    <col min="1541" max="1543" width="14.7109375" style="85" customWidth="1"/>
    <col min="1544" max="1793" width="8.7109375" style="85"/>
    <col min="1794" max="1794" width="7.85546875" style="85" customWidth="1"/>
    <col min="1795" max="1795" width="14.7109375" style="85" customWidth="1"/>
    <col min="1796" max="1796" width="14.28515625" style="85" customWidth="1"/>
    <col min="1797" max="1799" width="14.7109375" style="85" customWidth="1"/>
    <col min="1800" max="2049" width="8.7109375" style="85"/>
    <col min="2050" max="2050" width="7.85546875" style="85" customWidth="1"/>
    <col min="2051" max="2051" width="14.7109375" style="85" customWidth="1"/>
    <col min="2052" max="2052" width="14.28515625" style="85" customWidth="1"/>
    <col min="2053" max="2055" width="14.7109375" style="85" customWidth="1"/>
    <col min="2056" max="2305" width="8.7109375" style="85"/>
    <col min="2306" max="2306" width="7.85546875" style="85" customWidth="1"/>
    <col min="2307" max="2307" width="14.7109375" style="85" customWidth="1"/>
    <col min="2308" max="2308" width="14.28515625" style="85" customWidth="1"/>
    <col min="2309" max="2311" width="14.7109375" style="85" customWidth="1"/>
    <col min="2312" max="2561" width="8.7109375" style="85"/>
    <col min="2562" max="2562" width="7.85546875" style="85" customWidth="1"/>
    <col min="2563" max="2563" width="14.7109375" style="85" customWidth="1"/>
    <col min="2564" max="2564" width="14.28515625" style="85" customWidth="1"/>
    <col min="2565" max="2567" width="14.7109375" style="85" customWidth="1"/>
    <col min="2568" max="2817" width="8.7109375" style="85"/>
    <col min="2818" max="2818" width="7.85546875" style="85" customWidth="1"/>
    <col min="2819" max="2819" width="14.7109375" style="85" customWidth="1"/>
    <col min="2820" max="2820" width="14.28515625" style="85" customWidth="1"/>
    <col min="2821" max="2823" width="14.7109375" style="85" customWidth="1"/>
    <col min="2824" max="3073" width="8.7109375" style="85"/>
    <col min="3074" max="3074" width="7.85546875" style="85" customWidth="1"/>
    <col min="3075" max="3075" width="14.7109375" style="85" customWidth="1"/>
    <col min="3076" max="3076" width="14.28515625" style="85" customWidth="1"/>
    <col min="3077" max="3079" width="14.7109375" style="85" customWidth="1"/>
    <col min="3080" max="3329" width="8.7109375" style="85"/>
    <col min="3330" max="3330" width="7.85546875" style="85" customWidth="1"/>
    <col min="3331" max="3331" width="14.7109375" style="85" customWidth="1"/>
    <col min="3332" max="3332" width="14.28515625" style="85" customWidth="1"/>
    <col min="3333" max="3335" width="14.7109375" style="85" customWidth="1"/>
    <col min="3336" max="3585" width="8.7109375" style="85"/>
    <col min="3586" max="3586" width="7.85546875" style="85" customWidth="1"/>
    <col min="3587" max="3587" width="14.7109375" style="85" customWidth="1"/>
    <col min="3588" max="3588" width="14.28515625" style="85" customWidth="1"/>
    <col min="3589" max="3591" width="14.7109375" style="85" customWidth="1"/>
    <col min="3592" max="3841" width="8.7109375" style="85"/>
    <col min="3842" max="3842" width="7.85546875" style="85" customWidth="1"/>
    <col min="3843" max="3843" width="14.7109375" style="85" customWidth="1"/>
    <col min="3844" max="3844" width="14.28515625" style="85" customWidth="1"/>
    <col min="3845" max="3847" width="14.7109375" style="85" customWidth="1"/>
    <col min="3848" max="4097" width="8.7109375" style="85"/>
    <col min="4098" max="4098" width="7.85546875" style="85" customWidth="1"/>
    <col min="4099" max="4099" width="14.7109375" style="85" customWidth="1"/>
    <col min="4100" max="4100" width="14.28515625" style="85" customWidth="1"/>
    <col min="4101" max="4103" width="14.7109375" style="85" customWidth="1"/>
    <col min="4104" max="4353" width="8.7109375" style="85"/>
    <col min="4354" max="4354" width="7.85546875" style="85" customWidth="1"/>
    <col min="4355" max="4355" width="14.7109375" style="85" customWidth="1"/>
    <col min="4356" max="4356" width="14.28515625" style="85" customWidth="1"/>
    <col min="4357" max="4359" width="14.7109375" style="85" customWidth="1"/>
    <col min="4360" max="4609" width="8.7109375" style="85"/>
    <col min="4610" max="4610" width="7.85546875" style="85" customWidth="1"/>
    <col min="4611" max="4611" width="14.7109375" style="85" customWidth="1"/>
    <col min="4612" max="4612" width="14.28515625" style="85" customWidth="1"/>
    <col min="4613" max="4615" width="14.7109375" style="85" customWidth="1"/>
    <col min="4616" max="4865" width="8.7109375" style="85"/>
    <col min="4866" max="4866" width="7.85546875" style="85" customWidth="1"/>
    <col min="4867" max="4867" width="14.7109375" style="85" customWidth="1"/>
    <col min="4868" max="4868" width="14.28515625" style="85" customWidth="1"/>
    <col min="4869" max="4871" width="14.7109375" style="85" customWidth="1"/>
    <col min="4872" max="5121" width="8.7109375" style="85"/>
    <col min="5122" max="5122" width="7.85546875" style="85" customWidth="1"/>
    <col min="5123" max="5123" width="14.7109375" style="85" customWidth="1"/>
    <col min="5124" max="5124" width="14.28515625" style="85" customWidth="1"/>
    <col min="5125" max="5127" width="14.7109375" style="85" customWidth="1"/>
    <col min="5128" max="5377" width="8.7109375" style="85"/>
    <col min="5378" max="5378" width="7.85546875" style="85" customWidth="1"/>
    <col min="5379" max="5379" width="14.7109375" style="85" customWidth="1"/>
    <col min="5380" max="5380" width="14.28515625" style="85" customWidth="1"/>
    <col min="5381" max="5383" width="14.7109375" style="85" customWidth="1"/>
    <col min="5384" max="5633" width="8.7109375" style="85"/>
    <col min="5634" max="5634" width="7.85546875" style="85" customWidth="1"/>
    <col min="5635" max="5635" width="14.7109375" style="85" customWidth="1"/>
    <col min="5636" max="5636" width="14.28515625" style="85" customWidth="1"/>
    <col min="5637" max="5639" width="14.7109375" style="85" customWidth="1"/>
    <col min="5640" max="5889" width="8.7109375" style="85"/>
    <col min="5890" max="5890" width="7.85546875" style="85" customWidth="1"/>
    <col min="5891" max="5891" width="14.7109375" style="85" customWidth="1"/>
    <col min="5892" max="5892" width="14.28515625" style="85" customWidth="1"/>
    <col min="5893" max="5895" width="14.7109375" style="85" customWidth="1"/>
    <col min="5896" max="6145" width="8.7109375" style="85"/>
    <col min="6146" max="6146" width="7.85546875" style="85" customWidth="1"/>
    <col min="6147" max="6147" width="14.7109375" style="85" customWidth="1"/>
    <col min="6148" max="6148" width="14.28515625" style="85" customWidth="1"/>
    <col min="6149" max="6151" width="14.7109375" style="85" customWidth="1"/>
    <col min="6152" max="6401" width="8.7109375" style="85"/>
    <col min="6402" max="6402" width="7.85546875" style="85" customWidth="1"/>
    <col min="6403" max="6403" width="14.7109375" style="85" customWidth="1"/>
    <col min="6404" max="6404" width="14.28515625" style="85" customWidth="1"/>
    <col min="6405" max="6407" width="14.7109375" style="85" customWidth="1"/>
    <col min="6408" max="6657" width="8.7109375" style="85"/>
    <col min="6658" max="6658" width="7.85546875" style="85" customWidth="1"/>
    <col min="6659" max="6659" width="14.7109375" style="85" customWidth="1"/>
    <col min="6660" max="6660" width="14.28515625" style="85" customWidth="1"/>
    <col min="6661" max="6663" width="14.7109375" style="85" customWidth="1"/>
    <col min="6664" max="6913" width="8.7109375" style="85"/>
    <col min="6914" max="6914" width="7.85546875" style="85" customWidth="1"/>
    <col min="6915" max="6915" width="14.7109375" style="85" customWidth="1"/>
    <col min="6916" max="6916" width="14.28515625" style="85" customWidth="1"/>
    <col min="6917" max="6919" width="14.7109375" style="85" customWidth="1"/>
    <col min="6920" max="7169" width="8.7109375" style="85"/>
    <col min="7170" max="7170" width="7.85546875" style="85" customWidth="1"/>
    <col min="7171" max="7171" width="14.7109375" style="85" customWidth="1"/>
    <col min="7172" max="7172" width="14.28515625" style="85" customWidth="1"/>
    <col min="7173" max="7175" width="14.7109375" style="85" customWidth="1"/>
    <col min="7176" max="7425" width="8.7109375" style="85"/>
    <col min="7426" max="7426" width="7.85546875" style="85" customWidth="1"/>
    <col min="7427" max="7427" width="14.7109375" style="85" customWidth="1"/>
    <col min="7428" max="7428" width="14.28515625" style="85" customWidth="1"/>
    <col min="7429" max="7431" width="14.7109375" style="85" customWidth="1"/>
    <col min="7432" max="7681" width="8.7109375" style="85"/>
    <col min="7682" max="7682" width="7.85546875" style="85" customWidth="1"/>
    <col min="7683" max="7683" width="14.7109375" style="85" customWidth="1"/>
    <col min="7684" max="7684" width="14.28515625" style="85" customWidth="1"/>
    <col min="7685" max="7687" width="14.7109375" style="85" customWidth="1"/>
    <col min="7688" max="7937" width="8.7109375" style="85"/>
    <col min="7938" max="7938" width="7.85546875" style="85" customWidth="1"/>
    <col min="7939" max="7939" width="14.7109375" style="85" customWidth="1"/>
    <col min="7940" max="7940" width="14.28515625" style="85" customWidth="1"/>
    <col min="7941" max="7943" width="14.7109375" style="85" customWidth="1"/>
    <col min="7944" max="8193" width="8.7109375" style="85"/>
    <col min="8194" max="8194" width="7.85546875" style="85" customWidth="1"/>
    <col min="8195" max="8195" width="14.7109375" style="85" customWidth="1"/>
    <col min="8196" max="8196" width="14.28515625" style="85" customWidth="1"/>
    <col min="8197" max="8199" width="14.7109375" style="85" customWidth="1"/>
    <col min="8200" max="8449" width="8.7109375" style="85"/>
    <col min="8450" max="8450" width="7.85546875" style="85" customWidth="1"/>
    <col min="8451" max="8451" width="14.7109375" style="85" customWidth="1"/>
    <col min="8452" max="8452" width="14.28515625" style="85" customWidth="1"/>
    <col min="8453" max="8455" width="14.7109375" style="85" customWidth="1"/>
    <col min="8456" max="8705" width="8.7109375" style="85"/>
    <col min="8706" max="8706" width="7.85546875" style="85" customWidth="1"/>
    <col min="8707" max="8707" width="14.7109375" style="85" customWidth="1"/>
    <col min="8708" max="8708" width="14.28515625" style="85" customWidth="1"/>
    <col min="8709" max="8711" width="14.7109375" style="85" customWidth="1"/>
    <col min="8712" max="8961" width="8.7109375" style="85"/>
    <col min="8962" max="8962" width="7.85546875" style="85" customWidth="1"/>
    <col min="8963" max="8963" width="14.7109375" style="85" customWidth="1"/>
    <col min="8964" max="8964" width="14.28515625" style="85" customWidth="1"/>
    <col min="8965" max="8967" width="14.7109375" style="85" customWidth="1"/>
    <col min="8968" max="9217" width="8.7109375" style="85"/>
    <col min="9218" max="9218" width="7.85546875" style="85" customWidth="1"/>
    <col min="9219" max="9219" width="14.7109375" style="85" customWidth="1"/>
    <col min="9220" max="9220" width="14.28515625" style="85" customWidth="1"/>
    <col min="9221" max="9223" width="14.7109375" style="85" customWidth="1"/>
    <col min="9224" max="9473" width="8.7109375" style="85"/>
    <col min="9474" max="9474" width="7.85546875" style="85" customWidth="1"/>
    <col min="9475" max="9475" width="14.7109375" style="85" customWidth="1"/>
    <col min="9476" max="9476" width="14.28515625" style="85" customWidth="1"/>
    <col min="9477" max="9479" width="14.7109375" style="85" customWidth="1"/>
    <col min="9480" max="9729" width="8.7109375" style="85"/>
    <col min="9730" max="9730" width="7.85546875" style="85" customWidth="1"/>
    <col min="9731" max="9731" width="14.7109375" style="85" customWidth="1"/>
    <col min="9732" max="9732" width="14.28515625" style="85" customWidth="1"/>
    <col min="9733" max="9735" width="14.7109375" style="85" customWidth="1"/>
    <col min="9736" max="9985" width="8.7109375" style="85"/>
    <col min="9986" max="9986" width="7.85546875" style="85" customWidth="1"/>
    <col min="9987" max="9987" width="14.7109375" style="85" customWidth="1"/>
    <col min="9988" max="9988" width="14.28515625" style="85" customWidth="1"/>
    <col min="9989" max="9991" width="14.7109375" style="85" customWidth="1"/>
    <col min="9992" max="10241" width="8.7109375" style="85"/>
    <col min="10242" max="10242" width="7.85546875" style="85" customWidth="1"/>
    <col min="10243" max="10243" width="14.7109375" style="85" customWidth="1"/>
    <col min="10244" max="10244" width="14.28515625" style="85" customWidth="1"/>
    <col min="10245" max="10247" width="14.7109375" style="85" customWidth="1"/>
    <col min="10248" max="10497" width="8.7109375" style="85"/>
    <col min="10498" max="10498" width="7.85546875" style="85" customWidth="1"/>
    <col min="10499" max="10499" width="14.7109375" style="85" customWidth="1"/>
    <col min="10500" max="10500" width="14.28515625" style="85" customWidth="1"/>
    <col min="10501" max="10503" width="14.7109375" style="85" customWidth="1"/>
    <col min="10504" max="10753" width="8.7109375" style="85"/>
    <col min="10754" max="10754" width="7.85546875" style="85" customWidth="1"/>
    <col min="10755" max="10755" width="14.7109375" style="85" customWidth="1"/>
    <col min="10756" max="10756" width="14.28515625" style="85" customWidth="1"/>
    <col min="10757" max="10759" width="14.7109375" style="85" customWidth="1"/>
    <col min="10760" max="11009" width="8.7109375" style="85"/>
    <col min="11010" max="11010" width="7.85546875" style="85" customWidth="1"/>
    <col min="11011" max="11011" width="14.7109375" style="85" customWidth="1"/>
    <col min="11012" max="11012" width="14.28515625" style="85" customWidth="1"/>
    <col min="11013" max="11015" width="14.7109375" style="85" customWidth="1"/>
    <col min="11016" max="11265" width="8.7109375" style="85"/>
    <col min="11266" max="11266" width="7.85546875" style="85" customWidth="1"/>
    <col min="11267" max="11267" width="14.7109375" style="85" customWidth="1"/>
    <col min="11268" max="11268" width="14.28515625" style="85" customWidth="1"/>
    <col min="11269" max="11271" width="14.7109375" style="85" customWidth="1"/>
    <col min="11272" max="11521" width="8.7109375" style="85"/>
    <col min="11522" max="11522" width="7.85546875" style="85" customWidth="1"/>
    <col min="11523" max="11523" width="14.7109375" style="85" customWidth="1"/>
    <col min="11524" max="11524" width="14.28515625" style="85" customWidth="1"/>
    <col min="11525" max="11527" width="14.7109375" style="85" customWidth="1"/>
    <col min="11528" max="11777" width="8.7109375" style="85"/>
    <col min="11778" max="11778" width="7.85546875" style="85" customWidth="1"/>
    <col min="11779" max="11779" width="14.7109375" style="85" customWidth="1"/>
    <col min="11780" max="11780" width="14.28515625" style="85" customWidth="1"/>
    <col min="11781" max="11783" width="14.7109375" style="85" customWidth="1"/>
    <col min="11784" max="12033" width="8.7109375" style="85"/>
    <col min="12034" max="12034" width="7.85546875" style="85" customWidth="1"/>
    <col min="12035" max="12035" width="14.7109375" style="85" customWidth="1"/>
    <col min="12036" max="12036" width="14.28515625" style="85" customWidth="1"/>
    <col min="12037" max="12039" width="14.7109375" style="85" customWidth="1"/>
    <col min="12040" max="12289" width="8.7109375" style="85"/>
    <col min="12290" max="12290" width="7.85546875" style="85" customWidth="1"/>
    <col min="12291" max="12291" width="14.7109375" style="85" customWidth="1"/>
    <col min="12292" max="12292" width="14.28515625" style="85" customWidth="1"/>
    <col min="12293" max="12295" width="14.7109375" style="85" customWidth="1"/>
    <col min="12296" max="12545" width="8.7109375" style="85"/>
    <col min="12546" max="12546" width="7.85546875" style="85" customWidth="1"/>
    <col min="12547" max="12547" width="14.7109375" style="85" customWidth="1"/>
    <col min="12548" max="12548" width="14.28515625" style="85" customWidth="1"/>
    <col min="12549" max="12551" width="14.7109375" style="85" customWidth="1"/>
    <col min="12552" max="12801" width="8.7109375" style="85"/>
    <col min="12802" max="12802" width="7.85546875" style="85" customWidth="1"/>
    <col min="12803" max="12803" width="14.7109375" style="85" customWidth="1"/>
    <col min="12804" max="12804" width="14.28515625" style="85" customWidth="1"/>
    <col min="12805" max="12807" width="14.7109375" style="85" customWidth="1"/>
    <col min="12808" max="13057" width="8.7109375" style="85"/>
    <col min="13058" max="13058" width="7.85546875" style="85" customWidth="1"/>
    <col min="13059" max="13059" width="14.7109375" style="85" customWidth="1"/>
    <col min="13060" max="13060" width="14.28515625" style="85" customWidth="1"/>
    <col min="13061" max="13063" width="14.7109375" style="85" customWidth="1"/>
    <col min="13064" max="13313" width="8.7109375" style="85"/>
    <col min="13314" max="13314" width="7.85546875" style="85" customWidth="1"/>
    <col min="13315" max="13315" width="14.7109375" style="85" customWidth="1"/>
    <col min="13316" max="13316" width="14.28515625" style="85" customWidth="1"/>
    <col min="13317" max="13319" width="14.7109375" style="85" customWidth="1"/>
    <col min="13320" max="13569" width="8.7109375" style="85"/>
    <col min="13570" max="13570" width="7.85546875" style="85" customWidth="1"/>
    <col min="13571" max="13571" width="14.7109375" style="85" customWidth="1"/>
    <col min="13572" max="13572" width="14.28515625" style="85" customWidth="1"/>
    <col min="13573" max="13575" width="14.7109375" style="85" customWidth="1"/>
    <col min="13576" max="13825" width="8.7109375" style="85"/>
    <col min="13826" max="13826" width="7.85546875" style="85" customWidth="1"/>
    <col min="13827" max="13827" width="14.7109375" style="85" customWidth="1"/>
    <col min="13828" max="13828" width="14.28515625" style="85" customWidth="1"/>
    <col min="13829" max="13831" width="14.7109375" style="85" customWidth="1"/>
    <col min="13832" max="14081" width="8.7109375" style="85"/>
    <col min="14082" max="14082" width="7.85546875" style="85" customWidth="1"/>
    <col min="14083" max="14083" width="14.7109375" style="85" customWidth="1"/>
    <col min="14084" max="14084" width="14.28515625" style="85" customWidth="1"/>
    <col min="14085" max="14087" width="14.7109375" style="85" customWidth="1"/>
    <col min="14088" max="14337" width="8.7109375" style="85"/>
    <col min="14338" max="14338" width="7.85546875" style="85" customWidth="1"/>
    <col min="14339" max="14339" width="14.7109375" style="85" customWidth="1"/>
    <col min="14340" max="14340" width="14.28515625" style="85" customWidth="1"/>
    <col min="14341" max="14343" width="14.7109375" style="85" customWidth="1"/>
    <col min="14344" max="14593" width="8.7109375" style="85"/>
    <col min="14594" max="14594" width="7.85546875" style="85" customWidth="1"/>
    <col min="14595" max="14595" width="14.7109375" style="85" customWidth="1"/>
    <col min="14596" max="14596" width="14.28515625" style="85" customWidth="1"/>
    <col min="14597" max="14599" width="14.7109375" style="85" customWidth="1"/>
    <col min="14600" max="14849" width="8.7109375" style="85"/>
    <col min="14850" max="14850" width="7.85546875" style="85" customWidth="1"/>
    <col min="14851" max="14851" width="14.7109375" style="85" customWidth="1"/>
    <col min="14852" max="14852" width="14.28515625" style="85" customWidth="1"/>
    <col min="14853" max="14855" width="14.7109375" style="85" customWidth="1"/>
    <col min="14856" max="15105" width="8.7109375" style="85"/>
    <col min="15106" max="15106" width="7.85546875" style="85" customWidth="1"/>
    <col min="15107" max="15107" width="14.7109375" style="85" customWidth="1"/>
    <col min="15108" max="15108" width="14.28515625" style="85" customWidth="1"/>
    <col min="15109" max="15111" width="14.7109375" style="85" customWidth="1"/>
    <col min="15112" max="15361" width="8.7109375" style="85"/>
    <col min="15362" max="15362" width="7.85546875" style="85" customWidth="1"/>
    <col min="15363" max="15363" width="14.7109375" style="85" customWidth="1"/>
    <col min="15364" max="15364" width="14.28515625" style="85" customWidth="1"/>
    <col min="15365" max="15367" width="14.7109375" style="85" customWidth="1"/>
    <col min="15368" max="15617" width="8.7109375" style="85"/>
    <col min="15618" max="15618" width="7.85546875" style="85" customWidth="1"/>
    <col min="15619" max="15619" width="14.7109375" style="85" customWidth="1"/>
    <col min="15620" max="15620" width="14.28515625" style="85" customWidth="1"/>
    <col min="15621" max="15623" width="14.7109375" style="85" customWidth="1"/>
    <col min="15624" max="15873" width="8.7109375" style="85"/>
    <col min="15874" max="15874" width="7.85546875" style="85" customWidth="1"/>
    <col min="15875" max="15875" width="14.7109375" style="85" customWidth="1"/>
    <col min="15876" max="15876" width="14.28515625" style="85" customWidth="1"/>
    <col min="15877" max="15879" width="14.7109375" style="85" customWidth="1"/>
    <col min="15880" max="16129" width="8.7109375" style="85"/>
    <col min="16130" max="16130" width="7.85546875" style="85" customWidth="1"/>
    <col min="16131" max="16131" width="14.7109375" style="85" customWidth="1"/>
    <col min="16132" max="16132" width="14.28515625" style="85" customWidth="1"/>
    <col min="16133" max="16135" width="14.7109375" style="85" customWidth="1"/>
    <col min="16136" max="16384" width="8.7109375" style="85"/>
  </cols>
  <sheetData>
    <row r="1" spans="1:13" x14ac:dyDescent="0.25">
      <c r="A1" s="83"/>
      <c r="B1" s="83"/>
      <c r="C1" s="83"/>
      <c r="D1" s="83"/>
      <c r="E1" s="83"/>
      <c r="F1" s="83"/>
      <c r="G1" s="132"/>
    </row>
    <row r="2" spans="1:13" x14ac:dyDescent="0.25">
      <c r="A2" s="83"/>
      <c r="B2" s="83"/>
      <c r="C2" s="83"/>
      <c r="D2" s="83"/>
      <c r="E2" s="83"/>
      <c r="F2" s="86"/>
      <c r="G2" s="133"/>
    </row>
    <row r="3" spans="1:13" x14ac:dyDescent="0.25">
      <c r="A3" s="83"/>
      <c r="B3" s="83"/>
      <c r="C3" s="83"/>
      <c r="D3" s="83"/>
      <c r="E3" s="83"/>
      <c r="F3" s="86"/>
      <c r="G3" s="133"/>
    </row>
    <row r="4" spans="1:13" ht="21" x14ac:dyDescent="0.35">
      <c r="A4" s="83"/>
      <c r="B4" s="88" t="s">
        <v>71</v>
      </c>
      <c r="C4" s="83"/>
      <c r="D4" s="83"/>
      <c r="E4" s="89"/>
      <c r="F4" s="90"/>
      <c r="G4" s="134"/>
      <c r="K4" s="91"/>
      <c r="L4" s="92"/>
    </row>
    <row r="5" spans="1:13" x14ac:dyDescent="0.25">
      <c r="A5" s="83"/>
      <c r="B5" s="83"/>
      <c r="C5" s="83"/>
      <c r="D5" s="83"/>
      <c r="E5" s="83"/>
      <c r="F5" s="90"/>
      <c r="G5" s="135"/>
      <c r="K5" s="93"/>
      <c r="L5" s="92"/>
    </row>
    <row r="6" spans="1:13" x14ac:dyDescent="0.25">
      <c r="A6" s="83"/>
      <c r="B6" s="94" t="s">
        <v>59</v>
      </c>
      <c r="C6" s="95"/>
      <c r="D6" s="96"/>
      <c r="E6" s="122">
        <v>44927</v>
      </c>
      <c r="F6" s="97"/>
      <c r="G6" s="135"/>
      <c r="K6" s="98"/>
      <c r="L6" s="98"/>
    </row>
    <row r="7" spans="1:13" x14ac:dyDescent="0.25">
      <c r="A7" s="83"/>
      <c r="B7" s="99" t="s">
        <v>60</v>
      </c>
      <c r="C7" s="100"/>
      <c r="E7" s="101">
        <v>60</v>
      </c>
      <c r="F7" s="102" t="s">
        <v>61</v>
      </c>
      <c r="G7" s="135"/>
      <c r="K7" s="103"/>
      <c r="L7" s="103"/>
    </row>
    <row r="8" spans="1:13" x14ac:dyDescent="0.25">
      <c r="A8" s="83"/>
      <c r="B8" s="99" t="s">
        <v>50</v>
      </c>
      <c r="C8" s="100"/>
      <c r="D8" s="104">
        <v>44926</v>
      </c>
      <c r="E8" s="148">
        <v>54084.33</v>
      </c>
      <c r="F8" s="102" t="s">
        <v>63</v>
      </c>
      <c r="G8" s="135"/>
      <c r="K8" s="103"/>
      <c r="L8" s="103"/>
    </row>
    <row r="9" spans="1:13" x14ac:dyDescent="0.25">
      <c r="A9" s="83"/>
      <c r="B9" s="99" t="s">
        <v>52</v>
      </c>
      <c r="C9" s="100"/>
      <c r="D9" s="104">
        <v>46752</v>
      </c>
      <c r="E9" s="136">
        <v>0</v>
      </c>
      <c r="F9" s="102" t="s">
        <v>63</v>
      </c>
      <c r="G9" s="135"/>
      <c r="K9" s="103"/>
      <c r="L9" s="103"/>
    </row>
    <row r="10" spans="1:13" x14ac:dyDescent="0.25">
      <c r="A10" s="83"/>
      <c r="B10" s="99" t="s">
        <v>65</v>
      </c>
      <c r="C10" s="100"/>
      <c r="E10" s="107">
        <v>1</v>
      </c>
      <c r="F10" s="102"/>
      <c r="G10" s="135"/>
      <c r="K10" s="108"/>
      <c r="L10" s="108"/>
    </row>
    <row r="11" spans="1:13" x14ac:dyDescent="0.25">
      <c r="A11" s="83"/>
      <c r="B11" s="109" t="s">
        <v>72</v>
      </c>
      <c r="C11" s="110"/>
      <c r="D11" s="111"/>
      <c r="E11" s="137">
        <v>4.1000000000000002E-2</v>
      </c>
      <c r="F11" s="112"/>
      <c r="G11" s="138"/>
      <c r="K11" s="103"/>
      <c r="L11" s="103"/>
      <c r="M11" s="108"/>
    </row>
    <row r="12" spans="1:13" x14ac:dyDescent="0.25">
      <c r="A12" s="83"/>
      <c r="B12" s="101"/>
      <c r="C12" s="100"/>
      <c r="E12" s="114"/>
      <c r="F12" s="101"/>
      <c r="G12" s="138"/>
      <c r="K12" s="103"/>
      <c r="L12" s="103"/>
      <c r="M12" s="108"/>
    </row>
    <row r="13" spans="1:13" x14ac:dyDescent="0.25">
      <c r="G13" s="92"/>
      <c r="K13" s="103"/>
      <c r="L13" s="103"/>
      <c r="M13" s="108"/>
    </row>
    <row r="14" spans="1:13" ht="15.75" thickBot="1" x14ac:dyDescent="0.3">
      <c r="A14" s="115" t="s">
        <v>53</v>
      </c>
      <c r="B14" s="115" t="s">
        <v>67</v>
      </c>
      <c r="C14" s="115" t="s">
        <v>68</v>
      </c>
      <c r="D14" s="115" t="s">
        <v>55</v>
      </c>
      <c r="E14" s="115" t="s">
        <v>56</v>
      </c>
      <c r="F14" s="115" t="s">
        <v>69</v>
      </c>
      <c r="G14" s="139" t="s">
        <v>70</v>
      </c>
      <c r="K14" s="103"/>
      <c r="L14" s="103"/>
      <c r="M14" s="108"/>
    </row>
    <row r="15" spans="1:13" x14ac:dyDescent="0.25">
      <c r="A15" s="116">
        <f>IF(B15="","",E6)</f>
        <v>44927</v>
      </c>
      <c r="B15" s="100">
        <f>IF(E7&gt;0,1,"")</f>
        <v>1</v>
      </c>
      <c r="C15" s="90">
        <f>IF(B15="","",E8)</f>
        <v>54084.33</v>
      </c>
      <c r="D15" s="117">
        <f>IF(B15="","",IPMT($E$11/12,B15,$E$7,-$E$8,$E$9,0))</f>
        <v>184.7881275</v>
      </c>
      <c r="E15" s="117">
        <f>IF(B15="","",PPMT($E$11/12,B15,$E$7,-$E$8,$E$9,0))</f>
        <v>813.69968089250119</v>
      </c>
      <c r="F15" s="117">
        <f>IF(B15="","",SUM(D15:E15))</f>
        <v>998.48780839250117</v>
      </c>
      <c r="G15" s="90">
        <f>IF(B15="","",SUM(C15)-SUM(E15))</f>
        <v>53270.630319107499</v>
      </c>
      <c r="K15" s="103"/>
      <c r="L15" s="103"/>
      <c r="M15" s="108"/>
    </row>
    <row r="16" spans="1:13" x14ac:dyDescent="0.25">
      <c r="A16" s="116">
        <f>IF(B16="","",EDATE(A15,1))</f>
        <v>44958</v>
      </c>
      <c r="B16" s="100">
        <f>IF(B15="","",IF(SUM(B15)+1&lt;=$E$7,SUM(B15)+1,""))</f>
        <v>2</v>
      </c>
      <c r="C16" s="90">
        <f>IF(B16="","",G15)</f>
        <v>53270.630319107499</v>
      </c>
      <c r="D16" s="117">
        <f>IF(B16="","",IPMT($E$11/12,B16,$E$7,-$E$8,$E$9,0))</f>
        <v>182.00798692361732</v>
      </c>
      <c r="E16" s="117">
        <f>IF(B16="","",PPMT($E$11/12,B16,$E$7,-$E$8,$E$9,0))</f>
        <v>816.47982146888387</v>
      </c>
      <c r="F16" s="117">
        <f t="shared" ref="F16" si="0">IF(B16="","",SUM(D16:E16))</f>
        <v>998.48780839250117</v>
      </c>
      <c r="G16" s="90">
        <f t="shared" ref="G16:G17" si="1">IF(B16="","",SUM(C16)-SUM(E16))</f>
        <v>52454.150497638613</v>
      </c>
      <c r="K16" s="103"/>
      <c r="L16" s="103"/>
      <c r="M16" s="108"/>
    </row>
    <row r="17" spans="1:13" x14ac:dyDescent="0.25">
      <c r="A17" s="116">
        <f t="shared" ref="A17" si="2">IF(B17="","",EDATE(A16,1))</f>
        <v>44986</v>
      </c>
      <c r="B17" s="100">
        <f t="shared" ref="B17:B80" si="3">IF(B16="","",IF(SUM(B16)+1&lt;=$E$7,SUM(B16)+1,""))</f>
        <v>3</v>
      </c>
      <c r="C17" s="90">
        <f t="shared" ref="C17" si="4">IF(B17="","",G16)</f>
        <v>52454.150497638613</v>
      </c>
      <c r="D17" s="117">
        <f t="shared" ref="D17" si="5">IF(B17="","",IPMT($E$11/12,B17,$E$7,-$E$8,$E$9,0))</f>
        <v>179.2183475335986</v>
      </c>
      <c r="E17" s="117">
        <f t="shared" ref="E17" si="6">IF(B17="","",PPMT($E$11/12,B17,$E$7,-$E$8,$E$9,0))</f>
        <v>819.26946085890279</v>
      </c>
      <c r="F17" s="117">
        <f t="shared" ref="F17" si="7">IF(B17="","",SUM(D17:E17))</f>
        <v>998.48780839250139</v>
      </c>
      <c r="G17" s="90">
        <f t="shared" si="1"/>
        <v>51634.881036779712</v>
      </c>
      <c r="K17" s="103"/>
      <c r="L17" s="103"/>
      <c r="M17" s="108"/>
    </row>
    <row r="18" spans="1:13" x14ac:dyDescent="0.25">
      <c r="A18" s="116">
        <f t="shared" ref="A18:A81" si="8">IF(B18="","",EDATE(A17,1))</f>
        <v>45017</v>
      </c>
      <c r="B18" s="100">
        <f t="shared" si="3"/>
        <v>4</v>
      </c>
      <c r="C18" s="90">
        <f t="shared" ref="C18:C81" si="9">IF(B18="","",G17)</f>
        <v>51634.881036779712</v>
      </c>
      <c r="D18" s="117">
        <f t="shared" ref="D18:D81" si="10">IF(B18="","",IPMT($E$11/12,B18,$E$7,-$E$8,$E$9,0))</f>
        <v>176.41917687566405</v>
      </c>
      <c r="E18" s="117">
        <f t="shared" ref="E18:E81" si="11">IF(B18="","",PPMT($E$11/12,B18,$E$7,-$E$8,$E$9,0))</f>
        <v>822.06863151683729</v>
      </c>
      <c r="F18" s="117">
        <f t="shared" ref="F18:F81" si="12">IF(B18="","",SUM(D18:E18))</f>
        <v>998.48780839250139</v>
      </c>
      <c r="G18" s="90">
        <f t="shared" ref="G18:G81" si="13">IF(B18="","",SUM(C18)-SUM(E18))</f>
        <v>50812.812405262877</v>
      </c>
      <c r="K18" s="103"/>
      <c r="L18" s="103"/>
      <c r="M18" s="108"/>
    </row>
    <row r="19" spans="1:13" x14ac:dyDescent="0.25">
      <c r="A19" s="116">
        <f t="shared" si="8"/>
        <v>45047</v>
      </c>
      <c r="B19" s="100">
        <f t="shared" si="3"/>
        <v>5</v>
      </c>
      <c r="C19" s="90">
        <f t="shared" si="9"/>
        <v>50812.812405262877</v>
      </c>
      <c r="D19" s="117">
        <f t="shared" si="10"/>
        <v>173.6104423846482</v>
      </c>
      <c r="E19" s="117">
        <f t="shared" si="11"/>
        <v>824.87736600785308</v>
      </c>
      <c r="F19" s="117">
        <f t="shared" si="12"/>
        <v>998.48780839250128</v>
      </c>
      <c r="G19" s="90">
        <f t="shared" si="13"/>
        <v>49987.935039255026</v>
      </c>
      <c r="K19" s="103"/>
      <c r="L19" s="103"/>
      <c r="M19" s="108"/>
    </row>
    <row r="20" spans="1:13" x14ac:dyDescent="0.25">
      <c r="A20" s="116">
        <f t="shared" si="8"/>
        <v>45078</v>
      </c>
      <c r="B20" s="100">
        <f t="shared" si="3"/>
        <v>6</v>
      </c>
      <c r="C20" s="90">
        <f t="shared" si="9"/>
        <v>49987.935039255026</v>
      </c>
      <c r="D20" s="117">
        <f t="shared" si="10"/>
        <v>170.79211138412134</v>
      </c>
      <c r="E20" s="117">
        <f t="shared" si="11"/>
        <v>827.69569700837985</v>
      </c>
      <c r="F20" s="117">
        <f t="shared" si="12"/>
        <v>998.48780839250117</v>
      </c>
      <c r="G20" s="90">
        <f t="shared" si="13"/>
        <v>49160.239342246648</v>
      </c>
      <c r="K20" s="103"/>
      <c r="L20" s="103"/>
      <c r="M20" s="108"/>
    </row>
    <row r="21" spans="1:13" x14ac:dyDescent="0.25">
      <c r="A21" s="116">
        <f t="shared" si="8"/>
        <v>45108</v>
      </c>
      <c r="B21" s="100">
        <f t="shared" si="3"/>
        <v>7</v>
      </c>
      <c r="C21" s="90">
        <f t="shared" si="9"/>
        <v>49160.239342246648</v>
      </c>
      <c r="D21" s="117">
        <f t="shared" si="10"/>
        <v>167.96415108600939</v>
      </c>
      <c r="E21" s="117">
        <f t="shared" si="11"/>
        <v>830.52365730649194</v>
      </c>
      <c r="F21" s="117">
        <f t="shared" si="12"/>
        <v>998.48780839250139</v>
      </c>
      <c r="G21" s="90">
        <f t="shared" si="13"/>
        <v>48329.715684940158</v>
      </c>
      <c r="K21" s="103"/>
      <c r="L21" s="103"/>
      <c r="M21" s="108"/>
    </row>
    <row r="22" spans="1:13" x14ac:dyDescent="0.25">
      <c r="A22" s="116">
        <f t="shared" si="8"/>
        <v>45139</v>
      </c>
      <c r="B22" s="100">
        <f t="shared" si="3"/>
        <v>8</v>
      </c>
      <c r="C22" s="90">
        <f t="shared" si="9"/>
        <v>48329.715684940158</v>
      </c>
      <c r="D22" s="117">
        <f t="shared" si="10"/>
        <v>165.12652859021225</v>
      </c>
      <c r="E22" s="117">
        <f t="shared" si="11"/>
        <v>833.36127980228912</v>
      </c>
      <c r="F22" s="117">
        <f t="shared" si="12"/>
        <v>998.48780839250139</v>
      </c>
      <c r="G22" s="90">
        <f t="shared" si="13"/>
        <v>47496.35440513787</v>
      </c>
      <c r="K22" s="103"/>
      <c r="L22" s="103"/>
      <c r="M22" s="108"/>
    </row>
    <row r="23" spans="1:13" x14ac:dyDescent="0.25">
      <c r="A23" s="116">
        <f t="shared" si="8"/>
        <v>45170</v>
      </c>
      <c r="B23" s="100">
        <f t="shared" si="3"/>
        <v>9</v>
      </c>
      <c r="C23" s="90">
        <f t="shared" si="9"/>
        <v>47496.35440513787</v>
      </c>
      <c r="D23" s="117">
        <f t="shared" si="10"/>
        <v>162.27921088422104</v>
      </c>
      <c r="E23" s="117">
        <f t="shared" si="11"/>
        <v>836.20859750828015</v>
      </c>
      <c r="F23" s="117">
        <f t="shared" si="12"/>
        <v>998.48780839250117</v>
      </c>
      <c r="G23" s="90">
        <f t="shared" si="13"/>
        <v>46660.145807629589</v>
      </c>
      <c r="K23" s="103"/>
      <c r="L23" s="103"/>
      <c r="M23" s="108"/>
    </row>
    <row r="24" spans="1:13" x14ac:dyDescent="0.25">
      <c r="A24" s="116">
        <f t="shared" si="8"/>
        <v>45200</v>
      </c>
      <c r="B24" s="100">
        <f t="shared" si="3"/>
        <v>10</v>
      </c>
      <c r="C24" s="90">
        <f t="shared" si="9"/>
        <v>46660.145807629589</v>
      </c>
      <c r="D24" s="117">
        <f t="shared" si="10"/>
        <v>159.42216484273445</v>
      </c>
      <c r="E24" s="117">
        <f t="shared" si="11"/>
        <v>839.06564354976683</v>
      </c>
      <c r="F24" s="117">
        <f t="shared" si="12"/>
        <v>998.48780839250128</v>
      </c>
      <c r="G24" s="90">
        <f t="shared" si="13"/>
        <v>45821.080164079824</v>
      </c>
      <c r="K24" s="103"/>
      <c r="L24" s="103"/>
      <c r="M24" s="108"/>
    </row>
    <row r="25" spans="1:13" x14ac:dyDescent="0.25">
      <c r="A25" s="116">
        <f t="shared" si="8"/>
        <v>45231</v>
      </c>
      <c r="B25" s="100">
        <f t="shared" si="3"/>
        <v>11</v>
      </c>
      <c r="C25" s="90">
        <f t="shared" si="9"/>
        <v>45821.080164079824</v>
      </c>
      <c r="D25" s="117">
        <f t="shared" si="10"/>
        <v>156.55535722727274</v>
      </c>
      <c r="E25" s="117">
        <f t="shared" si="11"/>
        <v>841.9324511652286</v>
      </c>
      <c r="F25" s="117">
        <f t="shared" si="12"/>
        <v>998.48780839250139</v>
      </c>
      <c r="G25" s="90">
        <f t="shared" si="13"/>
        <v>44979.147712914593</v>
      </c>
    </row>
    <row r="26" spans="1:13" x14ac:dyDescent="0.25">
      <c r="A26" s="116">
        <f t="shared" si="8"/>
        <v>45261</v>
      </c>
      <c r="B26" s="100">
        <f t="shared" si="3"/>
        <v>12</v>
      </c>
      <c r="C26" s="90">
        <f t="shared" si="9"/>
        <v>44979.147712914593</v>
      </c>
      <c r="D26" s="117">
        <f t="shared" si="10"/>
        <v>153.67875468579155</v>
      </c>
      <c r="E26" s="117">
        <f t="shared" si="11"/>
        <v>844.80905370670973</v>
      </c>
      <c r="F26" s="117">
        <f t="shared" si="12"/>
        <v>998.48780839250128</v>
      </c>
      <c r="G26" s="90">
        <f t="shared" si="13"/>
        <v>44134.338659207882</v>
      </c>
    </row>
    <row r="27" spans="1:13" x14ac:dyDescent="0.25">
      <c r="A27" s="116">
        <f t="shared" si="8"/>
        <v>45292</v>
      </c>
      <c r="B27" s="100">
        <f t="shared" si="3"/>
        <v>13</v>
      </c>
      <c r="C27" s="90">
        <f t="shared" si="9"/>
        <v>44134.338659207882</v>
      </c>
      <c r="D27" s="117">
        <f t="shared" si="10"/>
        <v>150.79232375229364</v>
      </c>
      <c r="E27" s="117">
        <f t="shared" si="11"/>
        <v>847.69548464020761</v>
      </c>
      <c r="F27" s="117">
        <f t="shared" si="12"/>
        <v>998.48780839250128</v>
      </c>
      <c r="G27" s="90">
        <f t="shared" si="13"/>
        <v>43286.643174567675</v>
      </c>
    </row>
    <row r="28" spans="1:13" x14ac:dyDescent="0.25">
      <c r="A28" s="116">
        <f t="shared" si="8"/>
        <v>45323</v>
      </c>
      <c r="B28" s="100">
        <f t="shared" si="3"/>
        <v>14</v>
      </c>
      <c r="C28" s="90">
        <f t="shared" si="9"/>
        <v>43286.643174567675</v>
      </c>
      <c r="D28" s="117">
        <f t="shared" si="10"/>
        <v>147.89603084643957</v>
      </c>
      <c r="E28" s="117">
        <f t="shared" si="11"/>
        <v>850.59177754606173</v>
      </c>
      <c r="F28" s="117">
        <f t="shared" si="12"/>
        <v>998.48780839250128</v>
      </c>
      <c r="G28" s="90">
        <f t="shared" si="13"/>
        <v>42436.051397021613</v>
      </c>
    </row>
    <row r="29" spans="1:13" x14ac:dyDescent="0.25">
      <c r="A29" s="116">
        <f t="shared" si="8"/>
        <v>45352</v>
      </c>
      <c r="B29" s="100">
        <f t="shared" si="3"/>
        <v>15</v>
      </c>
      <c r="C29" s="90">
        <f t="shared" si="9"/>
        <v>42436.051397021613</v>
      </c>
      <c r="D29" s="117">
        <f t="shared" si="10"/>
        <v>144.98984227315719</v>
      </c>
      <c r="E29" s="117">
        <f t="shared" si="11"/>
        <v>853.49796611934403</v>
      </c>
      <c r="F29" s="117">
        <f t="shared" si="12"/>
        <v>998.48780839250117</v>
      </c>
      <c r="G29" s="90">
        <f t="shared" si="13"/>
        <v>41582.55343090227</v>
      </c>
    </row>
    <row r="30" spans="1:13" x14ac:dyDescent="0.25">
      <c r="A30" s="116">
        <f t="shared" si="8"/>
        <v>45383</v>
      </c>
      <c r="B30" s="100">
        <f t="shared" si="3"/>
        <v>16</v>
      </c>
      <c r="C30" s="90">
        <f t="shared" si="9"/>
        <v>41582.55343090227</v>
      </c>
      <c r="D30" s="117">
        <f t="shared" si="10"/>
        <v>142.07372422224944</v>
      </c>
      <c r="E30" s="117">
        <f t="shared" si="11"/>
        <v>856.41408417025184</v>
      </c>
      <c r="F30" s="117">
        <f t="shared" si="12"/>
        <v>998.48780839250128</v>
      </c>
      <c r="G30" s="90">
        <f t="shared" si="13"/>
        <v>40726.139346732016</v>
      </c>
    </row>
    <row r="31" spans="1:13" x14ac:dyDescent="0.25">
      <c r="A31" s="116">
        <f t="shared" si="8"/>
        <v>45413</v>
      </c>
      <c r="B31" s="100">
        <f t="shared" si="3"/>
        <v>17</v>
      </c>
      <c r="C31" s="90">
        <f t="shared" si="9"/>
        <v>40726.139346732016</v>
      </c>
      <c r="D31" s="117">
        <f t="shared" si="10"/>
        <v>139.14764276800105</v>
      </c>
      <c r="E31" s="117">
        <f t="shared" si="11"/>
        <v>859.34016562450029</v>
      </c>
      <c r="F31" s="117">
        <f t="shared" si="12"/>
        <v>998.48780839250139</v>
      </c>
      <c r="G31" s="90">
        <f t="shared" si="13"/>
        <v>39866.799181107519</v>
      </c>
    </row>
    <row r="32" spans="1:13" x14ac:dyDescent="0.25">
      <c r="A32" s="116">
        <f t="shared" si="8"/>
        <v>45444</v>
      </c>
      <c r="B32" s="100">
        <f t="shared" si="3"/>
        <v>18</v>
      </c>
      <c r="C32" s="90">
        <f t="shared" si="9"/>
        <v>39866.799181107519</v>
      </c>
      <c r="D32" s="117">
        <f t="shared" si="10"/>
        <v>136.21156386878403</v>
      </c>
      <c r="E32" s="117">
        <f t="shared" si="11"/>
        <v>862.27624452371731</v>
      </c>
      <c r="F32" s="117">
        <f t="shared" si="12"/>
        <v>998.48780839250139</v>
      </c>
      <c r="G32" s="90">
        <f t="shared" si="13"/>
        <v>39004.522936583802</v>
      </c>
    </row>
    <row r="33" spans="1:7" x14ac:dyDescent="0.25">
      <c r="A33" s="116">
        <f t="shared" si="8"/>
        <v>45474</v>
      </c>
      <c r="B33" s="100">
        <f t="shared" si="3"/>
        <v>19</v>
      </c>
      <c r="C33" s="90">
        <f t="shared" si="9"/>
        <v>39004.522936583802</v>
      </c>
      <c r="D33" s="117">
        <f t="shared" si="10"/>
        <v>133.26545336666132</v>
      </c>
      <c r="E33" s="117">
        <f t="shared" si="11"/>
        <v>865.22235502583987</v>
      </c>
      <c r="F33" s="117">
        <f t="shared" si="12"/>
        <v>998.48780839250117</v>
      </c>
      <c r="G33" s="90">
        <f t="shared" si="13"/>
        <v>38139.30058155796</v>
      </c>
    </row>
    <row r="34" spans="1:7" x14ac:dyDescent="0.25">
      <c r="A34" s="116">
        <f t="shared" si="8"/>
        <v>45505</v>
      </c>
      <c r="B34" s="100">
        <f t="shared" si="3"/>
        <v>20</v>
      </c>
      <c r="C34" s="90">
        <f t="shared" si="9"/>
        <v>38139.30058155796</v>
      </c>
      <c r="D34" s="117">
        <f t="shared" si="10"/>
        <v>130.30927698698972</v>
      </c>
      <c r="E34" s="117">
        <f t="shared" si="11"/>
        <v>868.17853140551154</v>
      </c>
      <c r="F34" s="117">
        <f t="shared" si="12"/>
        <v>998.48780839250128</v>
      </c>
      <c r="G34" s="90">
        <f t="shared" si="13"/>
        <v>37271.122050152451</v>
      </c>
    </row>
    <row r="35" spans="1:7" x14ac:dyDescent="0.25">
      <c r="A35" s="116">
        <f t="shared" si="8"/>
        <v>45536</v>
      </c>
      <c r="B35" s="100">
        <f t="shared" si="3"/>
        <v>21</v>
      </c>
      <c r="C35" s="90">
        <f t="shared" si="9"/>
        <v>37271.122050152451</v>
      </c>
      <c r="D35" s="117">
        <f t="shared" si="10"/>
        <v>127.34300033802086</v>
      </c>
      <c r="E35" s="117">
        <f t="shared" si="11"/>
        <v>871.14480805448045</v>
      </c>
      <c r="F35" s="117">
        <f t="shared" si="12"/>
        <v>998.48780839250128</v>
      </c>
      <c r="G35" s="90">
        <f t="shared" si="13"/>
        <v>36399.977242097972</v>
      </c>
    </row>
    <row r="36" spans="1:7" x14ac:dyDescent="0.25">
      <c r="A36" s="116">
        <f t="shared" si="8"/>
        <v>45566</v>
      </c>
      <c r="B36" s="100">
        <f t="shared" si="3"/>
        <v>22</v>
      </c>
      <c r="C36" s="90">
        <f t="shared" si="9"/>
        <v>36399.977242097972</v>
      </c>
      <c r="D36" s="117">
        <f t="shared" si="10"/>
        <v>124.36658891050138</v>
      </c>
      <c r="E36" s="117">
        <f t="shared" si="11"/>
        <v>874.1212194819999</v>
      </c>
      <c r="F36" s="117">
        <f t="shared" si="12"/>
        <v>998.48780839250128</v>
      </c>
      <c r="G36" s="90">
        <f t="shared" si="13"/>
        <v>35525.856022615975</v>
      </c>
    </row>
    <row r="37" spans="1:7" x14ac:dyDescent="0.25">
      <c r="A37" s="116">
        <f t="shared" si="8"/>
        <v>45597</v>
      </c>
      <c r="B37" s="100">
        <f t="shared" si="3"/>
        <v>23</v>
      </c>
      <c r="C37" s="90">
        <f t="shared" si="9"/>
        <v>35525.856022615975</v>
      </c>
      <c r="D37" s="117">
        <f t="shared" si="10"/>
        <v>121.38000807727123</v>
      </c>
      <c r="E37" s="117">
        <f t="shared" si="11"/>
        <v>877.10780031523007</v>
      </c>
      <c r="F37" s="117">
        <f t="shared" si="12"/>
        <v>998.48780839250128</v>
      </c>
      <c r="G37" s="90">
        <f t="shared" si="13"/>
        <v>34648.748222300746</v>
      </c>
    </row>
    <row r="38" spans="1:7" x14ac:dyDescent="0.25">
      <c r="A38" s="116">
        <f t="shared" si="8"/>
        <v>45627</v>
      </c>
      <c r="B38" s="100">
        <f t="shared" si="3"/>
        <v>24</v>
      </c>
      <c r="C38" s="90">
        <f t="shared" si="9"/>
        <v>34648.748222300746</v>
      </c>
      <c r="D38" s="117">
        <f t="shared" si="10"/>
        <v>118.38322309286086</v>
      </c>
      <c r="E38" s="117">
        <f t="shared" si="11"/>
        <v>880.10458529964046</v>
      </c>
      <c r="F38" s="117">
        <f t="shared" si="12"/>
        <v>998.48780839250128</v>
      </c>
      <c r="G38" s="90">
        <f t="shared" si="13"/>
        <v>33768.643637001107</v>
      </c>
    </row>
    <row r="39" spans="1:7" x14ac:dyDescent="0.25">
      <c r="A39" s="116">
        <f t="shared" si="8"/>
        <v>45658</v>
      </c>
      <c r="B39" s="100">
        <f t="shared" si="3"/>
        <v>25</v>
      </c>
      <c r="C39" s="90">
        <f t="shared" si="9"/>
        <v>33768.643637001107</v>
      </c>
      <c r="D39" s="117">
        <f t="shared" si="10"/>
        <v>115.3761990930871</v>
      </c>
      <c r="E39" s="117">
        <f t="shared" si="11"/>
        <v>883.11160929941423</v>
      </c>
      <c r="F39" s="117">
        <f t="shared" si="12"/>
        <v>998.48780839250128</v>
      </c>
      <c r="G39" s="90">
        <f t="shared" si="13"/>
        <v>32885.532027701694</v>
      </c>
    </row>
    <row r="40" spans="1:7" x14ac:dyDescent="0.25">
      <c r="A40" s="116">
        <f t="shared" si="8"/>
        <v>45689</v>
      </c>
      <c r="B40" s="100">
        <f t="shared" si="3"/>
        <v>26</v>
      </c>
      <c r="C40" s="90">
        <f t="shared" si="9"/>
        <v>32885.532027701694</v>
      </c>
      <c r="D40" s="117">
        <f t="shared" si="10"/>
        <v>112.35890109464744</v>
      </c>
      <c r="E40" s="117">
        <f t="shared" si="11"/>
        <v>886.12890729785386</v>
      </c>
      <c r="F40" s="117">
        <f t="shared" si="12"/>
        <v>998.48780839250128</v>
      </c>
      <c r="G40" s="90">
        <f t="shared" si="13"/>
        <v>31999.40312040384</v>
      </c>
    </row>
    <row r="41" spans="1:7" x14ac:dyDescent="0.25">
      <c r="A41" s="116">
        <f t="shared" si="8"/>
        <v>45717</v>
      </c>
      <c r="B41" s="100">
        <f t="shared" si="3"/>
        <v>27</v>
      </c>
      <c r="C41" s="90">
        <f t="shared" si="9"/>
        <v>31999.40312040384</v>
      </c>
      <c r="D41" s="117">
        <f t="shared" si="10"/>
        <v>109.33129399471311</v>
      </c>
      <c r="E41" s="117">
        <f t="shared" si="11"/>
        <v>889.1565143977881</v>
      </c>
      <c r="F41" s="117">
        <f t="shared" si="12"/>
        <v>998.48780839250117</v>
      </c>
      <c r="G41" s="90">
        <f t="shared" si="13"/>
        <v>31110.246606006051</v>
      </c>
    </row>
    <row r="42" spans="1:7" x14ac:dyDescent="0.25">
      <c r="A42" s="116">
        <f t="shared" si="8"/>
        <v>45748</v>
      </c>
      <c r="B42" s="100">
        <f t="shared" si="3"/>
        <v>28</v>
      </c>
      <c r="C42" s="90">
        <f t="shared" si="9"/>
        <v>31110.246606006051</v>
      </c>
      <c r="D42" s="117">
        <f t="shared" si="10"/>
        <v>106.29334257052065</v>
      </c>
      <c r="E42" s="117">
        <f t="shared" si="11"/>
        <v>892.19446582198066</v>
      </c>
      <c r="F42" s="117">
        <f t="shared" si="12"/>
        <v>998.48780839250128</v>
      </c>
      <c r="G42" s="90">
        <f t="shared" si="13"/>
        <v>30218.052140184071</v>
      </c>
    </row>
    <row r="43" spans="1:7" x14ac:dyDescent="0.25">
      <c r="A43" s="116">
        <f t="shared" si="8"/>
        <v>45778</v>
      </c>
      <c r="B43" s="100">
        <f t="shared" si="3"/>
        <v>29</v>
      </c>
      <c r="C43" s="90">
        <f t="shared" si="9"/>
        <v>30218.052140184071</v>
      </c>
      <c r="D43" s="117">
        <f t="shared" si="10"/>
        <v>103.24501147896223</v>
      </c>
      <c r="E43" s="117">
        <f t="shared" si="11"/>
        <v>895.24279691353911</v>
      </c>
      <c r="F43" s="117">
        <f t="shared" si="12"/>
        <v>998.48780839250139</v>
      </c>
      <c r="G43" s="90">
        <f t="shared" si="13"/>
        <v>29322.809343270532</v>
      </c>
    </row>
    <row r="44" spans="1:7" x14ac:dyDescent="0.25">
      <c r="A44" s="116">
        <f t="shared" si="8"/>
        <v>45809</v>
      </c>
      <c r="B44" s="100">
        <f t="shared" si="3"/>
        <v>30</v>
      </c>
      <c r="C44" s="90">
        <f t="shared" si="9"/>
        <v>29322.809343270532</v>
      </c>
      <c r="D44" s="117">
        <f t="shared" si="10"/>
        <v>100.18626525617429</v>
      </c>
      <c r="E44" s="117">
        <f t="shared" si="11"/>
        <v>898.30154313632715</v>
      </c>
      <c r="F44" s="117">
        <f t="shared" si="12"/>
        <v>998.48780839250139</v>
      </c>
      <c r="G44" s="90">
        <f t="shared" si="13"/>
        <v>28424.507800134204</v>
      </c>
    </row>
    <row r="45" spans="1:7" x14ac:dyDescent="0.25">
      <c r="A45" s="116">
        <f t="shared" si="8"/>
        <v>45839</v>
      </c>
      <c r="B45" s="100">
        <f t="shared" si="3"/>
        <v>31</v>
      </c>
      <c r="C45" s="90">
        <f t="shared" si="9"/>
        <v>28424.507800134204</v>
      </c>
      <c r="D45" s="117">
        <f t="shared" si="10"/>
        <v>97.117068317125188</v>
      </c>
      <c r="E45" s="117">
        <f t="shared" si="11"/>
        <v>901.37074007537615</v>
      </c>
      <c r="F45" s="117">
        <f t="shared" si="12"/>
        <v>998.48780839250139</v>
      </c>
      <c r="G45" s="90">
        <f t="shared" si="13"/>
        <v>27523.137060058827</v>
      </c>
    </row>
    <row r="46" spans="1:7" x14ac:dyDescent="0.25">
      <c r="A46" s="116">
        <f t="shared" si="8"/>
        <v>45870</v>
      </c>
      <c r="B46" s="100">
        <f t="shared" si="3"/>
        <v>32</v>
      </c>
      <c r="C46" s="90">
        <f t="shared" si="9"/>
        <v>27523.137060058827</v>
      </c>
      <c r="D46" s="117">
        <f t="shared" si="10"/>
        <v>94.037384955200977</v>
      </c>
      <c r="E46" s="117">
        <f t="shared" si="11"/>
        <v>904.45042343730029</v>
      </c>
      <c r="F46" s="117">
        <f t="shared" si="12"/>
        <v>998.48780839250128</v>
      </c>
      <c r="G46" s="90">
        <f t="shared" si="13"/>
        <v>26618.686636621525</v>
      </c>
    </row>
    <row r="47" spans="1:7" x14ac:dyDescent="0.25">
      <c r="A47" s="116">
        <f t="shared" si="8"/>
        <v>45901</v>
      </c>
      <c r="B47" s="100">
        <f t="shared" si="3"/>
        <v>33</v>
      </c>
      <c r="C47" s="90">
        <f t="shared" si="9"/>
        <v>26618.686636621525</v>
      </c>
      <c r="D47" s="117">
        <f t="shared" si="10"/>
        <v>90.947179341790218</v>
      </c>
      <c r="E47" s="117">
        <f t="shared" si="11"/>
        <v>907.540629050711</v>
      </c>
      <c r="F47" s="117">
        <f t="shared" si="12"/>
        <v>998.48780839250117</v>
      </c>
      <c r="G47" s="90">
        <f t="shared" si="13"/>
        <v>25711.146007570813</v>
      </c>
    </row>
    <row r="48" spans="1:7" x14ac:dyDescent="0.25">
      <c r="A48" s="116">
        <f t="shared" si="8"/>
        <v>45931</v>
      </c>
      <c r="B48" s="100">
        <f t="shared" si="3"/>
        <v>34</v>
      </c>
      <c r="C48" s="90">
        <f t="shared" si="9"/>
        <v>25711.146007570813</v>
      </c>
      <c r="D48" s="117">
        <f t="shared" si="10"/>
        <v>87.846415525866931</v>
      </c>
      <c r="E48" s="117">
        <f t="shared" si="11"/>
        <v>910.64139286663442</v>
      </c>
      <c r="F48" s="117">
        <f t="shared" si="12"/>
        <v>998.48780839250139</v>
      </c>
      <c r="G48" s="90">
        <f t="shared" si="13"/>
        <v>24800.504614704179</v>
      </c>
    </row>
    <row r="49" spans="1:7" x14ac:dyDescent="0.25">
      <c r="A49" s="116">
        <f t="shared" si="8"/>
        <v>45962</v>
      </c>
      <c r="B49" s="100">
        <f t="shared" si="3"/>
        <v>35</v>
      </c>
      <c r="C49" s="90">
        <f t="shared" si="9"/>
        <v>24800.504614704179</v>
      </c>
      <c r="D49" s="117">
        <f t="shared" si="10"/>
        <v>84.735057433572607</v>
      </c>
      <c r="E49" s="117">
        <f t="shared" si="11"/>
        <v>913.75275095892869</v>
      </c>
      <c r="F49" s="117">
        <f t="shared" si="12"/>
        <v>998.48780839250128</v>
      </c>
      <c r="G49" s="90">
        <f t="shared" si="13"/>
        <v>23886.751863745252</v>
      </c>
    </row>
    <row r="50" spans="1:7" x14ac:dyDescent="0.25">
      <c r="A50" s="116">
        <f t="shared" si="8"/>
        <v>45992</v>
      </c>
      <c r="B50" s="100">
        <f t="shared" si="3"/>
        <v>36</v>
      </c>
      <c r="C50" s="90">
        <f t="shared" si="9"/>
        <v>23886.751863745252</v>
      </c>
      <c r="D50" s="117">
        <f t="shared" si="10"/>
        <v>81.613068867796272</v>
      </c>
      <c r="E50" s="117">
        <f t="shared" si="11"/>
        <v>916.87473952470509</v>
      </c>
      <c r="F50" s="117">
        <f t="shared" si="12"/>
        <v>998.48780839250139</v>
      </c>
      <c r="G50" s="90">
        <f t="shared" si="13"/>
        <v>22969.877124220548</v>
      </c>
    </row>
    <row r="51" spans="1:7" x14ac:dyDescent="0.25">
      <c r="A51" s="116">
        <f t="shared" si="8"/>
        <v>46023</v>
      </c>
      <c r="B51" s="100">
        <f t="shared" si="3"/>
        <v>37</v>
      </c>
      <c r="C51" s="90">
        <f t="shared" si="9"/>
        <v>22969.877124220548</v>
      </c>
      <c r="D51" s="117">
        <f t="shared" si="10"/>
        <v>78.480413507753511</v>
      </c>
      <c r="E51" s="117">
        <f t="shared" si="11"/>
        <v>920.00739488474778</v>
      </c>
      <c r="F51" s="117">
        <f t="shared" si="12"/>
        <v>998.48780839250128</v>
      </c>
      <c r="G51" s="90">
        <f t="shared" si="13"/>
        <v>22049.869729335798</v>
      </c>
    </row>
    <row r="52" spans="1:7" x14ac:dyDescent="0.25">
      <c r="A52" s="116">
        <f t="shared" si="8"/>
        <v>46054</v>
      </c>
      <c r="B52" s="100">
        <f t="shared" si="3"/>
        <v>38</v>
      </c>
      <c r="C52" s="90">
        <f t="shared" si="9"/>
        <v>22049.869729335798</v>
      </c>
      <c r="D52" s="117">
        <f t="shared" si="10"/>
        <v>75.337054908563971</v>
      </c>
      <c r="E52" s="117">
        <f t="shared" si="11"/>
        <v>923.15075348393736</v>
      </c>
      <c r="F52" s="117">
        <f t="shared" si="12"/>
        <v>998.48780839250139</v>
      </c>
      <c r="G52" s="90">
        <f t="shared" si="13"/>
        <v>21126.718975851862</v>
      </c>
    </row>
    <row r="53" spans="1:7" x14ac:dyDescent="0.25">
      <c r="A53" s="116">
        <f t="shared" si="8"/>
        <v>46082</v>
      </c>
      <c r="B53" s="100">
        <f t="shared" si="3"/>
        <v>39</v>
      </c>
      <c r="C53" s="90">
        <f t="shared" si="9"/>
        <v>21126.718975851862</v>
      </c>
      <c r="D53" s="117">
        <f t="shared" si="10"/>
        <v>72.182956500827174</v>
      </c>
      <c r="E53" s="117">
        <f t="shared" si="11"/>
        <v>926.30485189167416</v>
      </c>
      <c r="F53" s="117">
        <f t="shared" si="12"/>
        <v>998.48780839250139</v>
      </c>
      <c r="G53" s="90">
        <f t="shared" si="13"/>
        <v>20200.414123960189</v>
      </c>
    </row>
    <row r="54" spans="1:7" x14ac:dyDescent="0.25">
      <c r="A54" s="116">
        <f t="shared" si="8"/>
        <v>46113</v>
      </c>
      <c r="B54" s="100">
        <f t="shared" si="3"/>
        <v>40</v>
      </c>
      <c r="C54" s="90">
        <f t="shared" si="9"/>
        <v>20200.414123960189</v>
      </c>
      <c r="D54" s="117">
        <f t="shared" si="10"/>
        <v>69.018081590197298</v>
      </c>
      <c r="E54" s="117">
        <f t="shared" si="11"/>
        <v>929.46972680230397</v>
      </c>
      <c r="F54" s="117">
        <f t="shared" si="12"/>
        <v>998.48780839250128</v>
      </c>
      <c r="G54" s="90">
        <f t="shared" si="13"/>
        <v>19270.944397157884</v>
      </c>
    </row>
    <row r="55" spans="1:7" x14ac:dyDescent="0.25">
      <c r="A55" s="116">
        <f t="shared" si="8"/>
        <v>46143</v>
      </c>
      <c r="B55" s="100">
        <f t="shared" si="3"/>
        <v>41</v>
      </c>
      <c r="C55" s="90">
        <f t="shared" si="9"/>
        <v>19270.944397157884</v>
      </c>
      <c r="D55" s="117">
        <f t="shared" si="10"/>
        <v>65.842393356956094</v>
      </c>
      <c r="E55" s="117">
        <f t="shared" si="11"/>
        <v>932.64541503554517</v>
      </c>
      <c r="F55" s="117">
        <f t="shared" si="12"/>
        <v>998.48780839250128</v>
      </c>
      <c r="G55" s="90">
        <f t="shared" si="13"/>
        <v>18338.298982122338</v>
      </c>
    </row>
    <row r="56" spans="1:7" x14ac:dyDescent="0.25">
      <c r="A56" s="116">
        <f t="shared" si="8"/>
        <v>46174</v>
      </c>
      <c r="B56" s="100">
        <f t="shared" si="3"/>
        <v>42</v>
      </c>
      <c r="C56" s="90">
        <f t="shared" si="9"/>
        <v>18338.298982122338</v>
      </c>
      <c r="D56" s="117">
        <f t="shared" si="10"/>
        <v>62.655854855584657</v>
      </c>
      <c r="E56" s="117">
        <f t="shared" si="11"/>
        <v>935.83195353691667</v>
      </c>
      <c r="F56" s="117">
        <f t="shared" si="12"/>
        <v>998.48780839250128</v>
      </c>
      <c r="G56" s="90">
        <f t="shared" si="13"/>
        <v>17402.467028585423</v>
      </c>
    </row>
    <row r="57" spans="1:7" x14ac:dyDescent="0.25">
      <c r="A57" s="116">
        <f t="shared" si="8"/>
        <v>46204</v>
      </c>
      <c r="B57" s="100">
        <f t="shared" si="3"/>
        <v>43</v>
      </c>
      <c r="C57" s="90">
        <f t="shared" si="9"/>
        <v>17402.467028585423</v>
      </c>
      <c r="D57" s="117">
        <f t="shared" si="10"/>
        <v>59.458429014333504</v>
      </c>
      <c r="E57" s="117">
        <f t="shared" si="11"/>
        <v>939.02937937816773</v>
      </c>
      <c r="F57" s="117">
        <f t="shared" si="12"/>
        <v>998.48780839250128</v>
      </c>
      <c r="G57" s="90">
        <f t="shared" si="13"/>
        <v>16463.437649207255</v>
      </c>
    </row>
    <row r="58" spans="1:7" x14ac:dyDescent="0.25">
      <c r="A58" s="116">
        <f t="shared" si="8"/>
        <v>46235</v>
      </c>
      <c r="B58" s="100">
        <f t="shared" si="3"/>
        <v>44</v>
      </c>
      <c r="C58" s="90">
        <f t="shared" si="9"/>
        <v>16463.437649207255</v>
      </c>
      <c r="D58" s="117">
        <f t="shared" si="10"/>
        <v>56.250078634791443</v>
      </c>
      <c r="E58" s="117">
        <f t="shared" si="11"/>
        <v>942.23772975770987</v>
      </c>
      <c r="F58" s="117">
        <f t="shared" si="12"/>
        <v>998.48780839250128</v>
      </c>
      <c r="G58" s="90">
        <f t="shared" si="13"/>
        <v>15521.199919449546</v>
      </c>
    </row>
    <row r="59" spans="1:7" x14ac:dyDescent="0.25">
      <c r="A59" s="116">
        <f t="shared" si="8"/>
        <v>46266</v>
      </c>
      <c r="B59" s="100">
        <f t="shared" si="3"/>
        <v>45</v>
      </c>
      <c r="C59" s="90">
        <f t="shared" si="9"/>
        <v>15521.199919449546</v>
      </c>
      <c r="D59" s="117">
        <f t="shared" si="10"/>
        <v>53.030766391452602</v>
      </c>
      <c r="E59" s="117">
        <f t="shared" si="11"/>
        <v>945.45704200104876</v>
      </c>
      <c r="F59" s="117">
        <f t="shared" si="12"/>
        <v>998.48780839250139</v>
      </c>
      <c r="G59" s="90">
        <f t="shared" si="13"/>
        <v>14575.742877448496</v>
      </c>
    </row>
    <row r="60" spans="1:7" x14ac:dyDescent="0.25">
      <c r="A60" s="116">
        <f t="shared" si="8"/>
        <v>46296</v>
      </c>
      <c r="B60" s="100">
        <f t="shared" si="3"/>
        <v>46</v>
      </c>
      <c r="C60" s="90">
        <f t="shared" si="9"/>
        <v>14575.742877448496</v>
      </c>
      <c r="D60" s="117">
        <f t="shared" si="10"/>
        <v>49.800454831282352</v>
      </c>
      <c r="E60" s="117">
        <f t="shared" si="11"/>
        <v>948.68735356121886</v>
      </c>
      <c r="F60" s="117">
        <f t="shared" si="12"/>
        <v>998.48780839250117</v>
      </c>
      <c r="G60" s="90">
        <f t="shared" si="13"/>
        <v>13627.055523887277</v>
      </c>
    </row>
    <row r="61" spans="1:7" x14ac:dyDescent="0.25">
      <c r="A61" s="116">
        <f t="shared" si="8"/>
        <v>46327</v>
      </c>
      <c r="B61" s="100">
        <f t="shared" si="3"/>
        <v>47</v>
      </c>
      <c r="C61" s="90">
        <f t="shared" si="9"/>
        <v>13627.055523887277</v>
      </c>
      <c r="D61" s="117">
        <f t="shared" si="10"/>
        <v>46.55910637328153</v>
      </c>
      <c r="E61" s="117">
        <f t="shared" si="11"/>
        <v>951.92870201921971</v>
      </c>
      <c r="F61" s="117">
        <f t="shared" si="12"/>
        <v>998.48780839250128</v>
      </c>
      <c r="G61" s="90">
        <f t="shared" si="13"/>
        <v>12675.126821868056</v>
      </c>
    </row>
    <row r="62" spans="1:7" x14ac:dyDescent="0.25">
      <c r="A62" s="116">
        <f t="shared" si="8"/>
        <v>46357</v>
      </c>
      <c r="B62" s="100">
        <f t="shared" si="3"/>
        <v>48</v>
      </c>
      <c r="C62" s="90">
        <f t="shared" si="9"/>
        <v>12675.126821868056</v>
      </c>
      <c r="D62" s="117">
        <f t="shared" si="10"/>
        <v>43.306683308049188</v>
      </c>
      <c r="E62" s="117">
        <f t="shared" si="11"/>
        <v>955.18112508445211</v>
      </c>
      <c r="F62" s="117">
        <f t="shared" si="12"/>
        <v>998.48780839250128</v>
      </c>
      <c r="G62" s="90">
        <f t="shared" si="13"/>
        <v>11719.945696783605</v>
      </c>
    </row>
    <row r="63" spans="1:7" x14ac:dyDescent="0.25">
      <c r="A63" s="116">
        <f t="shared" si="8"/>
        <v>46388</v>
      </c>
      <c r="B63" s="100">
        <f t="shared" si="3"/>
        <v>49</v>
      </c>
      <c r="C63" s="90">
        <f t="shared" si="9"/>
        <v>11719.945696783605</v>
      </c>
      <c r="D63" s="117">
        <f t="shared" si="10"/>
        <v>40.043147797343977</v>
      </c>
      <c r="E63" s="117">
        <f t="shared" si="11"/>
        <v>958.4446605951573</v>
      </c>
      <c r="F63" s="117">
        <f t="shared" si="12"/>
        <v>998.48780839250128</v>
      </c>
      <c r="G63" s="90">
        <f t="shared" si="13"/>
        <v>10761.501036188447</v>
      </c>
    </row>
    <row r="64" spans="1:7" x14ac:dyDescent="0.25">
      <c r="A64" s="116">
        <f t="shared" si="8"/>
        <v>46419</v>
      </c>
      <c r="B64" s="100">
        <f t="shared" si="3"/>
        <v>50</v>
      </c>
      <c r="C64" s="90">
        <f t="shared" si="9"/>
        <v>10761.501036188447</v>
      </c>
      <c r="D64" s="117">
        <f t="shared" si="10"/>
        <v>36.768461873643858</v>
      </c>
      <c r="E64" s="117">
        <f t="shared" si="11"/>
        <v>961.71934651885738</v>
      </c>
      <c r="F64" s="117">
        <f t="shared" si="12"/>
        <v>998.48780839250128</v>
      </c>
      <c r="G64" s="90">
        <f t="shared" si="13"/>
        <v>9799.7816896695895</v>
      </c>
    </row>
    <row r="65" spans="1:7" x14ac:dyDescent="0.25">
      <c r="A65" s="116">
        <f t="shared" si="8"/>
        <v>46447</v>
      </c>
      <c r="B65" s="100">
        <f t="shared" si="3"/>
        <v>51</v>
      </c>
      <c r="C65" s="90">
        <f t="shared" si="9"/>
        <v>9799.7816896695895</v>
      </c>
      <c r="D65" s="117">
        <f t="shared" si="10"/>
        <v>33.482587439704432</v>
      </c>
      <c r="E65" s="117">
        <f t="shared" si="11"/>
        <v>965.00522095279689</v>
      </c>
      <c r="F65" s="117">
        <f t="shared" si="12"/>
        <v>998.48780839250128</v>
      </c>
      <c r="G65" s="90">
        <f t="shared" si="13"/>
        <v>8834.7764687167928</v>
      </c>
    </row>
    <row r="66" spans="1:7" x14ac:dyDescent="0.25">
      <c r="A66" s="116">
        <f t="shared" si="8"/>
        <v>46478</v>
      </c>
      <c r="B66" s="100">
        <f t="shared" si="3"/>
        <v>52</v>
      </c>
      <c r="C66" s="90">
        <f t="shared" si="9"/>
        <v>8834.7764687167928</v>
      </c>
      <c r="D66" s="117">
        <f t="shared" si="10"/>
        <v>30.185486268115703</v>
      </c>
      <c r="E66" s="117">
        <f t="shared" si="11"/>
        <v>968.30232212438557</v>
      </c>
      <c r="F66" s="117">
        <f t="shared" si="12"/>
        <v>998.48780839250128</v>
      </c>
      <c r="G66" s="90">
        <f t="shared" si="13"/>
        <v>7866.4741465924071</v>
      </c>
    </row>
    <row r="67" spans="1:7" x14ac:dyDescent="0.25">
      <c r="A67" s="116">
        <f t="shared" si="8"/>
        <v>46508</v>
      </c>
      <c r="B67" s="100">
        <f t="shared" si="3"/>
        <v>53</v>
      </c>
      <c r="C67" s="90">
        <f t="shared" si="9"/>
        <v>7866.4741465924071</v>
      </c>
      <c r="D67" s="117">
        <f t="shared" si="10"/>
        <v>26.877120000857389</v>
      </c>
      <c r="E67" s="117">
        <f t="shared" si="11"/>
        <v>971.61068839164386</v>
      </c>
      <c r="F67" s="117">
        <f t="shared" si="12"/>
        <v>998.48780839250128</v>
      </c>
      <c r="G67" s="90">
        <f t="shared" si="13"/>
        <v>6894.8634582007635</v>
      </c>
    </row>
    <row r="68" spans="1:7" x14ac:dyDescent="0.25">
      <c r="A68" s="116">
        <f t="shared" si="8"/>
        <v>46539</v>
      </c>
      <c r="B68" s="100">
        <f t="shared" si="3"/>
        <v>54</v>
      </c>
      <c r="C68" s="90">
        <f t="shared" si="9"/>
        <v>6894.8634582007635</v>
      </c>
      <c r="D68" s="117">
        <f t="shared" si="10"/>
        <v>23.557450148852606</v>
      </c>
      <c r="E68" s="117">
        <f t="shared" si="11"/>
        <v>974.9303582436487</v>
      </c>
      <c r="F68" s="117">
        <f t="shared" si="12"/>
        <v>998.48780839250128</v>
      </c>
      <c r="G68" s="90">
        <f t="shared" si="13"/>
        <v>5919.9330999571148</v>
      </c>
    </row>
    <row r="69" spans="1:7" x14ac:dyDescent="0.25">
      <c r="A69" s="116">
        <f t="shared" si="8"/>
        <v>46569</v>
      </c>
      <c r="B69" s="100">
        <f t="shared" si="3"/>
        <v>55</v>
      </c>
      <c r="C69" s="90">
        <f t="shared" si="9"/>
        <v>5919.9330999571148</v>
      </c>
      <c r="D69" s="117">
        <f t="shared" si="10"/>
        <v>20.226438091520141</v>
      </c>
      <c r="E69" s="117">
        <f t="shared" si="11"/>
        <v>978.26137030098107</v>
      </c>
      <c r="F69" s="117">
        <f t="shared" si="12"/>
        <v>998.48780839250117</v>
      </c>
      <c r="G69" s="90">
        <f t="shared" si="13"/>
        <v>4941.6717296561337</v>
      </c>
    </row>
    <row r="70" spans="1:7" x14ac:dyDescent="0.25">
      <c r="A70" s="116">
        <f t="shared" si="8"/>
        <v>46600</v>
      </c>
      <c r="B70" s="100">
        <f t="shared" si="3"/>
        <v>56</v>
      </c>
      <c r="C70" s="90">
        <f t="shared" si="9"/>
        <v>4941.6717296561337</v>
      </c>
      <c r="D70" s="117">
        <f t="shared" si="10"/>
        <v>16.884045076325119</v>
      </c>
      <c r="E70" s="117">
        <f t="shared" si="11"/>
        <v>981.60376331617601</v>
      </c>
      <c r="F70" s="117">
        <f t="shared" si="12"/>
        <v>998.48780839250117</v>
      </c>
      <c r="G70" s="90">
        <f t="shared" si="13"/>
        <v>3960.0679663399578</v>
      </c>
    </row>
    <row r="71" spans="1:7" x14ac:dyDescent="0.25">
      <c r="A71" s="116">
        <f t="shared" si="8"/>
        <v>46631</v>
      </c>
      <c r="B71" s="100">
        <f t="shared" si="3"/>
        <v>57</v>
      </c>
      <c r="C71" s="90">
        <f t="shared" si="9"/>
        <v>3960.0679663399578</v>
      </c>
      <c r="D71" s="117">
        <f t="shared" si="10"/>
        <v>13.530232218328186</v>
      </c>
      <c r="E71" s="117">
        <f t="shared" si="11"/>
        <v>984.95757617417314</v>
      </c>
      <c r="F71" s="117">
        <f t="shared" si="12"/>
        <v>998.48780839250128</v>
      </c>
      <c r="G71" s="90">
        <f t="shared" si="13"/>
        <v>2975.1103901657848</v>
      </c>
    </row>
    <row r="72" spans="1:7" x14ac:dyDescent="0.25">
      <c r="A72" s="116">
        <f t="shared" si="8"/>
        <v>46661</v>
      </c>
      <c r="B72" s="100">
        <f t="shared" si="3"/>
        <v>58</v>
      </c>
      <c r="C72" s="90">
        <f t="shared" si="9"/>
        <v>2975.1103901657848</v>
      </c>
      <c r="D72" s="117">
        <f t="shared" si="10"/>
        <v>10.164960499733095</v>
      </c>
      <c r="E72" s="117">
        <f t="shared" si="11"/>
        <v>988.32284789276832</v>
      </c>
      <c r="F72" s="117">
        <f t="shared" si="12"/>
        <v>998.48780839250139</v>
      </c>
      <c r="G72" s="90">
        <f t="shared" si="13"/>
        <v>1986.7875422730165</v>
      </c>
    </row>
    <row r="73" spans="1:7" x14ac:dyDescent="0.25">
      <c r="A73" s="116">
        <f t="shared" si="8"/>
        <v>46692</v>
      </c>
      <c r="B73" s="100">
        <f t="shared" si="3"/>
        <v>59</v>
      </c>
      <c r="C73" s="90">
        <f t="shared" si="9"/>
        <v>1986.7875422730165</v>
      </c>
      <c r="D73" s="117">
        <f t="shared" si="10"/>
        <v>6.7881907694328039</v>
      </c>
      <c r="E73" s="117">
        <f t="shared" si="11"/>
        <v>991.69961762306855</v>
      </c>
      <c r="F73" s="117">
        <f t="shared" si="12"/>
        <v>998.48780839250139</v>
      </c>
      <c r="G73" s="90">
        <f t="shared" si="13"/>
        <v>995.08792464994792</v>
      </c>
    </row>
    <row r="74" spans="1:7" x14ac:dyDescent="0.25">
      <c r="A74" s="116">
        <f t="shared" si="8"/>
        <v>46722</v>
      </c>
      <c r="B74" s="100">
        <f t="shared" si="3"/>
        <v>60</v>
      </c>
      <c r="C74" s="90">
        <f t="shared" si="9"/>
        <v>995.08792464994792</v>
      </c>
      <c r="D74" s="117">
        <f t="shared" si="10"/>
        <v>3.3998837425539867</v>
      </c>
      <c r="E74" s="117">
        <f t="shared" si="11"/>
        <v>995.08792464994735</v>
      </c>
      <c r="F74" s="117">
        <f t="shared" si="12"/>
        <v>998.48780839250139</v>
      </c>
      <c r="G74" s="90">
        <f t="shared" si="13"/>
        <v>5.6843418860808015E-13</v>
      </c>
    </row>
    <row r="75" spans="1:7" x14ac:dyDescent="0.25">
      <c r="A75" s="116" t="str">
        <f t="shared" si="8"/>
        <v/>
      </c>
      <c r="B75" s="100" t="str">
        <f t="shared" si="3"/>
        <v/>
      </c>
      <c r="C75" s="90" t="str">
        <f t="shared" si="9"/>
        <v/>
      </c>
      <c r="D75" s="117" t="str">
        <f t="shared" si="10"/>
        <v/>
      </c>
      <c r="E75" s="117" t="str">
        <f t="shared" si="11"/>
        <v/>
      </c>
      <c r="F75" s="117" t="str">
        <f t="shared" si="12"/>
        <v/>
      </c>
      <c r="G75" s="90" t="str">
        <f t="shared" si="13"/>
        <v/>
      </c>
    </row>
    <row r="76" spans="1:7" x14ac:dyDescent="0.25">
      <c r="A76" s="116" t="str">
        <f t="shared" si="8"/>
        <v/>
      </c>
      <c r="B76" s="100" t="str">
        <f t="shared" si="3"/>
        <v/>
      </c>
      <c r="C76" s="90" t="str">
        <f t="shared" si="9"/>
        <v/>
      </c>
      <c r="D76" s="117" t="str">
        <f t="shared" si="10"/>
        <v/>
      </c>
      <c r="E76" s="117" t="str">
        <f t="shared" si="11"/>
        <v/>
      </c>
      <c r="F76" s="117" t="str">
        <f t="shared" si="12"/>
        <v/>
      </c>
      <c r="G76" s="90" t="str">
        <f t="shared" si="13"/>
        <v/>
      </c>
    </row>
    <row r="77" spans="1:7" x14ac:dyDescent="0.25">
      <c r="A77" s="116" t="str">
        <f t="shared" si="8"/>
        <v/>
      </c>
      <c r="B77" s="100" t="str">
        <f t="shared" si="3"/>
        <v/>
      </c>
      <c r="C77" s="90" t="str">
        <f t="shared" si="9"/>
        <v/>
      </c>
      <c r="D77" s="117" t="str">
        <f t="shared" si="10"/>
        <v/>
      </c>
      <c r="E77" s="117" t="str">
        <f t="shared" si="11"/>
        <v/>
      </c>
      <c r="F77" s="117" t="str">
        <f t="shared" si="12"/>
        <v/>
      </c>
      <c r="G77" s="90" t="str">
        <f t="shared" si="13"/>
        <v/>
      </c>
    </row>
    <row r="78" spans="1:7" x14ac:dyDescent="0.25">
      <c r="A78" s="116" t="str">
        <f t="shared" si="8"/>
        <v/>
      </c>
      <c r="B78" s="100" t="str">
        <f t="shared" si="3"/>
        <v/>
      </c>
      <c r="C78" s="90" t="str">
        <f t="shared" si="9"/>
        <v/>
      </c>
      <c r="D78" s="117" t="str">
        <f t="shared" si="10"/>
        <v/>
      </c>
      <c r="E78" s="117" t="str">
        <f t="shared" si="11"/>
        <v/>
      </c>
      <c r="F78" s="117" t="str">
        <f t="shared" si="12"/>
        <v/>
      </c>
      <c r="G78" s="90" t="str">
        <f t="shared" si="13"/>
        <v/>
      </c>
    </row>
    <row r="79" spans="1:7" x14ac:dyDescent="0.25">
      <c r="A79" s="116" t="str">
        <f t="shared" si="8"/>
        <v/>
      </c>
      <c r="B79" s="100" t="str">
        <f t="shared" si="3"/>
        <v/>
      </c>
      <c r="C79" s="90" t="str">
        <f t="shared" si="9"/>
        <v/>
      </c>
      <c r="D79" s="117" t="str">
        <f t="shared" si="10"/>
        <v/>
      </c>
      <c r="E79" s="117" t="str">
        <f t="shared" si="11"/>
        <v/>
      </c>
      <c r="F79" s="117" t="str">
        <f t="shared" si="12"/>
        <v/>
      </c>
      <c r="G79" s="90" t="str">
        <f t="shared" si="13"/>
        <v/>
      </c>
    </row>
    <row r="80" spans="1:7" x14ac:dyDescent="0.25">
      <c r="A80" s="116" t="str">
        <f t="shared" si="8"/>
        <v/>
      </c>
      <c r="B80" s="100" t="str">
        <f t="shared" si="3"/>
        <v/>
      </c>
      <c r="C80" s="90" t="str">
        <f t="shared" si="9"/>
        <v/>
      </c>
      <c r="D80" s="117" t="str">
        <f t="shared" si="10"/>
        <v/>
      </c>
      <c r="E80" s="117" t="str">
        <f t="shared" si="11"/>
        <v/>
      </c>
      <c r="F80" s="117" t="str">
        <f t="shared" si="12"/>
        <v/>
      </c>
      <c r="G80" s="90" t="str">
        <f t="shared" si="13"/>
        <v/>
      </c>
    </row>
    <row r="81" spans="1:7" x14ac:dyDescent="0.25">
      <c r="A81" s="116" t="str">
        <f t="shared" si="8"/>
        <v/>
      </c>
      <c r="B81" s="100" t="str">
        <f t="shared" ref="B81:B144" si="14">IF(B80="","",IF(SUM(B80)+1&lt;=$E$7,SUM(B80)+1,""))</f>
        <v/>
      </c>
      <c r="C81" s="90" t="str">
        <f t="shared" si="9"/>
        <v/>
      </c>
      <c r="D81" s="117" t="str">
        <f t="shared" si="10"/>
        <v/>
      </c>
      <c r="E81" s="117" t="str">
        <f t="shared" si="11"/>
        <v/>
      </c>
      <c r="F81" s="117" t="str">
        <f t="shared" si="12"/>
        <v/>
      </c>
      <c r="G81" s="90" t="str">
        <f t="shared" si="13"/>
        <v/>
      </c>
    </row>
    <row r="82" spans="1:7" x14ac:dyDescent="0.25">
      <c r="A82" s="116" t="str">
        <f t="shared" ref="A82:A145" si="15">IF(B82="","",EDATE(A81,1))</f>
        <v/>
      </c>
      <c r="B82" s="100" t="str">
        <f t="shared" si="14"/>
        <v/>
      </c>
      <c r="C82" s="90" t="str">
        <f t="shared" ref="C82:C145" si="16">IF(B82="","",G81)</f>
        <v/>
      </c>
      <c r="D82" s="117" t="str">
        <f t="shared" ref="D82:D145" si="17">IF(B82="","",IPMT($E$11/12,B82,$E$7,-$E$8,$E$9,0))</f>
        <v/>
      </c>
      <c r="E82" s="117" t="str">
        <f t="shared" ref="E82:E145" si="18">IF(B82="","",PPMT($E$11/12,B82,$E$7,-$E$8,$E$9,0))</f>
        <v/>
      </c>
      <c r="F82" s="117" t="str">
        <f t="shared" ref="F82:F145" si="19">IF(B82="","",SUM(D82:E82))</f>
        <v/>
      </c>
      <c r="G82" s="90" t="str">
        <f t="shared" ref="G82:G145" si="20">IF(B82="","",SUM(C82)-SUM(E82))</f>
        <v/>
      </c>
    </row>
    <row r="83" spans="1:7" x14ac:dyDescent="0.25">
      <c r="A83" s="116" t="str">
        <f t="shared" si="15"/>
        <v/>
      </c>
      <c r="B83" s="100" t="str">
        <f t="shared" si="14"/>
        <v/>
      </c>
      <c r="C83" s="90" t="str">
        <f t="shared" si="16"/>
        <v/>
      </c>
      <c r="D83" s="117" t="str">
        <f t="shared" si="17"/>
        <v/>
      </c>
      <c r="E83" s="117" t="str">
        <f t="shared" si="18"/>
        <v/>
      </c>
      <c r="F83" s="117" t="str">
        <f t="shared" si="19"/>
        <v/>
      </c>
      <c r="G83" s="90" t="str">
        <f t="shared" si="20"/>
        <v/>
      </c>
    </row>
    <row r="84" spans="1:7" x14ac:dyDescent="0.25">
      <c r="A84" s="116" t="str">
        <f t="shared" si="15"/>
        <v/>
      </c>
      <c r="B84" s="100" t="str">
        <f t="shared" si="14"/>
        <v/>
      </c>
      <c r="C84" s="90" t="str">
        <f t="shared" si="16"/>
        <v/>
      </c>
      <c r="D84" s="117" t="str">
        <f t="shared" si="17"/>
        <v/>
      </c>
      <c r="E84" s="117" t="str">
        <f t="shared" si="18"/>
        <v/>
      </c>
      <c r="F84" s="117" t="str">
        <f t="shared" si="19"/>
        <v/>
      </c>
      <c r="G84" s="90" t="str">
        <f t="shared" si="20"/>
        <v/>
      </c>
    </row>
    <row r="85" spans="1:7" x14ac:dyDescent="0.25">
      <c r="A85" s="116" t="str">
        <f t="shared" si="15"/>
        <v/>
      </c>
      <c r="B85" s="100" t="str">
        <f t="shared" si="14"/>
        <v/>
      </c>
      <c r="C85" s="90" t="str">
        <f t="shared" si="16"/>
        <v/>
      </c>
      <c r="D85" s="117" t="str">
        <f t="shared" si="17"/>
        <v/>
      </c>
      <c r="E85" s="117" t="str">
        <f t="shared" si="18"/>
        <v/>
      </c>
      <c r="F85" s="117" t="str">
        <f t="shared" si="19"/>
        <v/>
      </c>
      <c r="G85" s="90" t="str">
        <f t="shared" si="20"/>
        <v/>
      </c>
    </row>
    <row r="86" spans="1:7" x14ac:dyDescent="0.25">
      <c r="A86" s="116" t="str">
        <f t="shared" si="15"/>
        <v/>
      </c>
      <c r="B86" s="100" t="str">
        <f t="shared" si="14"/>
        <v/>
      </c>
      <c r="C86" s="90" t="str">
        <f t="shared" si="16"/>
        <v/>
      </c>
      <c r="D86" s="117" t="str">
        <f t="shared" si="17"/>
        <v/>
      </c>
      <c r="E86" s="117" t="str">
        <f t="shared" si="18"/>
        <v/>
      </c>
      <c r="F86" s="117" t="str">
        <f t="shared" si="19"/>
        <v/>
      </c>
      <c r="G86" s="90" t="str">
        <f t="shared" si="20"/>
        <v/>
      </c>
    </row>
    <row r="87" spans="1:7" x14ac:dyDescent="0.25">
      <c r="A87" s="116" t="str">
        <f t="shared" si="15"/>
        <v/>
      </c>
      <c r="B87" s="100" t="str">
        <f t="shared" si="14"/>
        <v/>
      </c>
      <c r="C87" s="90" t="str">
        <f t="shared" si="16"/>
        <v/>
      </c>
      <c r="D87" s="117" t="str">
        <f t="shared" si="17"/>
        <v/>
      </c>
      <c r="E87" s="117" t="str">
        <f t="shared" si="18"/>
        <v/>
      </c>
      <c r="F87" s="117" t="str">
        <f t="shared" si="19"/>
        <v/>
      </c>
      <c r="G87" s="90" t="str">
        <f t="shared" si="20"/>
        <v/>
      </c>
    </row>
    <row r="88" spans="1:7" x14ac:dyDescent="0.25">
      <c r="A88" s="116" t="str">
        <f t="shared" si="15"/>
        <v/>
      </c>
      <c r="B88" s="100" t="str">
        <f t="shared" si="14"/>
        <v/>
      </c>
      <c r="C88" s="90" t="str">
        <f t="shared" si="16"/>
        <v/>
      </c>
      <c r="D88" s="117" t="str">
        <f t="shared" si="17"/>
        <v/>
      </c>
      <c r="E88" s="117" t="str">
        <f t="shared" si="18"/>
        <v/>
      </c>
      <c r="F88" s="117" t="str">
        <f t="shared" si="19"/>
        <v/>
      </c>
      <c r="G88" s="90" t="str">
        <f t="shared" si="20"/>
        <v/>
      </c>
    </row>
    <row r="89" spans="1:7" x14ac:dyDescent="0.25">
      <c r="A89" s="116" t="str">
        <f t="shared" si="15"/>
        <v/>
      </c>
      <c r="B89" s="100" t="str">
        <f t="shared" si="14"/>
        <v/>
      </c>
      <c r="C89" s="90" t="str">
        <f t="shared" si="16"/>
        <v/>
      </c>
      <c r="D89" s="117" t="str">
        <f t="shared" si="17"/>
        <v/>
      </c>
      <c r="E89" s="117" t="str">
        <f t="shared" si="18"/>
        <v/>
      </c>
      <c r="F89" s="117" t="str">
        <f t="shared" si="19"/>
        <v/>
      </c>
      <c r="G89" s="90" t="str">
        <f t="shared" si="20"/>
        <v/>
      </c>
    </row>
    <row r="90" spans="1:7" x14ac:dyDescent="0.25">
      <c r="A90" s="116" t="str">
        <f t="shared" si="15"/>
        <v/>
      </c>
      <c r="B90" s="100" t="str">
        <f t="shared" si="14"/>
        <v/>
      </c>
      <c r="C90" s="90" t="str">
        <f t="shared" si="16"/>
        <v/>
      </c>
      <c r="D90" s="117" t="str">
        <f t="shared" si="17"/>
        <v/>
      </c>
      <c r="E90" s="117" t="str">
        <f t="shared" si="18"/>
        <v/>
      </c>
      <c r="F90" s="117" t="str">
        <f t="shared" si="19"/>
        <v/>
      </c>
      <c r="G90" s="90" t="str">
        <f t="shared" si="20"/>
        <v/>
      </c>
    </row>
    <row r="91" spans="1:7" x14ac:dyDescent="0.25">
      <c r="A91" s="116" t="str">
        <f t="shared" si="15"/>
        <v/>
      </c>
      <c r="B91" s="100" t="str">
        <f t="shared" si="14"/>
        <v/>
      </c>
      <c r="C91" s="90" t="str">
        <f t="shared" si="16"/>
        <v/>
      </c>
      <c r="D91" s="117" t="str">
        <f t="shared" si="17"/>
        <v/>
      </c>
      <c r="E91" s="117" t="str">
        <f t="shared" si="18"/>
        <v/>
      </c>
      <c r="F91" s="117" t="str">
        <f t="shared" si="19"/>
        <v/>
      </c>
      <c r="G91" s="90" t="str">
        <f t="shared" si="20"/>
        <v/>
      </c>
    </row>
    <row r="92" spans="1:7" x14ac:dyDescent="0.25">
      <c r="A92" s="116" t="str">
        <f t="shared" si="15"/>
        <v/>
      </c>
      <c r="B92" s="100" t="str">
        <f t="shared" si="14"/>
        <v/>
      </c>
      <c r="C92" s="90" t="str">
        <f t="shared" si="16"/>
        <v/>
      </c>
      <c r="D92" s="117" t="str">
        <f t="shared" si="17"/>
        <v/>
      </c>
      <c r="E92" s="117" t="str">
        <f t="shared" si="18"/>
        <v/>
      </c>
      <c r="F92" s="117" t="str">
        <f t="shared" si="19"/>
        <v/>
      </c>
      <c r="G92" s="90" t="str">
        <f t="shared" si="20"/>
        <v/>
      </c>
    </row>
    <row r="93" spans="1:7" x14ac:dyDescent="0.25">
      <c r="A93" s="116" t="str">
        <f t="shared" si="15"/>
        <v/>
      </c>
      <c r="B93" s="100" t="str">
        <f t="shared" si="14"/>
        <v/>
      </c>
      <c r="C93" s="90" t="str">
        <f t="shared" si="16"/>
        <v/>
      </c>
      <c r="D93" s="117" t="str">
        <f t="shared" si="17"/>
        <v/>
      </c>
      <c r="E93" s="117" t="str">
        <f t="shared" si="18"/>
        <v/>
      </c>
      <c r="F93" s="117" t="str">
        <f t="shared" si="19"/>
        <v/>
      </c>
      <c r="G93" s="90" t="str">
        <f t="shared" si="20"/>
        <v/>
      </c>
    </row>
    <row r="94" spans="1:7" x14ac:dyDescent="0.25">
      <c r="A94" s="116" t="str">
        <f t="shared" si="15"/>
        <v/>
      </c>
      <c r="B94" s="100" t="str">
        <f t="shared" si="14"/>
        <v/>
      </c>
      <c r="C94" s="90" t="str">
        <f t="shared" si="16"/>
        <v/>
      </c>
      <c r="D94" s="117" t="str">
        <f t="shared" si="17"/>
        <v/>
      </c>
      <c r="E94" s="117" t="str">
        <f t="shared" si="18"/>
        <v/>
      </c>
      <c r="F94" s="117" t="str">
        <f t="shared" si="19"/>
        <v/>
      </c>
      <c r="G94" s="90" t="str">
        <f t="shared" si="20"/>
        <v/>
      </c>
    </row>
    <row r="95" spans="1:7" x14ac:dyDescent="0.25">
      <c r="A95" s="116" t="str">
        <f t="shared" si="15"/>
        <v/>
      </c>
      <c r="B95" s="100" t="str">
        <f t="shared" si="14"/>
        <v/>
      </c>
      <c r="C95" s="90" t="str">
        <f t="shared" si="16"/>
        <v/>
      </c>
      <c r="D95" s="117" t="str">
        <f t="shared" si="17"/>
        <v/>
      </c>
      <c r="E95" s="117" t="str">
        <f t="shared" si="18"/>
        <v/>
      </c>
      <c r="F95" s="117" t="str">
        <f t="shared" si="19"/>
        <v/>
      </c>
      <c r="G95" s="90" t="str">
        <f t="shared" si="20"/>
        <v/>
      </c>
    </row>
    <row r="96" spans="1:7" x14ac:dyDescent="0.25">
      <c r="A96" s="116" t="str">
        <f t="shared" si="15"/>
        <v/>
      </c>
      <c r="B96" s="100" t="str">
        <f t="shared" si="14"/>
        <v/>
      </c>
      <c r="C96" s="90" t="str">
        <f t="shared" si="16"/>
        <v/>
      </c>
      <c r="D96" s="117" t="str">
        <f t="shared" si="17"/>
        <v/>
      </c>
      <c r="E96" s="117" t="str">
        <f t="shared" si="18"/>
        <v/>
      </c>
      <c r="F96" s="117" t="str">
        <f t="shared" si="19"/>
        <v/>
      </c>
      <c r="G96" s="90" t="str">
        <f t="shared" si="20"/>
        <v/>
      </c>
    </row>
    <row r="97" spans="1:7" x14ac:dyDescent="0.25">
      <c r="A97" s="116" t="str">
        <f t="shared" si="15"/>
        <v/>
      </c>
      <c r="B97" s="100" t="str">
        <f t="shared" si="14"/>
        <v/>
      </c>
      <c r="C97" s="90" t="str">
        <f t="shared" si="16"/>
        <v/>
      </c>
      <c r="D97" s="117" t="str">
        <f t="shared" si="17"/>
        <v/>
      </c>
      <c r="E97" s="117" t="str">
        <f t="shared" si="18"/>
        <v/>
      </c>
      <c r="F97" s="117" t="str">
        <f t="shared" si="19"/>
        <v/>
      </c>
      <c r="G97" s="90" t="str">
        <f t="shared" si="20"/>
        <v/>
      </c>
    </row>
    <row r="98" spans="1:7" x14ac:dyDescent="0.25">
      <c r="A98" s="116" t="str">
        <f t="shared" si="15"/>
        <v/>
      </c>
      <c r="B98" s="100" t="str">
        <f t="shared" si="14"/>
        <v/>
      </c>
      <c r="C98" s="90" t="str">
        <f t="shared" si="16"/>
        <v/>
      </c>
      <c r="D98" s="117" t="str">
        <f t="shared" si="17"/>
        <v/>
      </c>
      <c r="E98" s="117" t="str">
        <f t="shared" si="18"/>
        <v/>
      </c>
      <c r="F98" s="117" t="str">
        <f t="shared" si="19"/>
        <v/>
      </c>
      <c r="G98" s="90" t="str">
        <f t="shared" si="20"/>
        <v/>
      </c>
    </row>
    <row r="99" spans="1:7" x14ac:dyDescent="0.25">
      <c r="A99" s="116" t="str">
        <f t="shared" si="15"/>
        <v/>
      </c>
      <c r="B99" s="100" t="str">
        <f t="shared" si="14"/>
        <v/>
      </c>
      <c r="C99" s="90" t="str">
        <f t="shared" si="16"/>
        <v/>
      </c>
      <c r="D99" s="117" t="str">
        <f t="shared" si="17"/>
        <v/>
      </c>
      <c r="E99" s="117" t="str">
        <f t="shared" si="18"/>
        <v/>
      </c>
      <c r="F99" s="117" t="str">
        <f t="shared" si="19"/>
        <v/>
      </c>
      <c r="G99" s="90" t="str">
        <f t="shared" si="20"/>
        <v/>
      </c>
    </row>
    <row r="100" spans="1:7" x14ac:dyDescent="0.25">
      <c r="A100" s="116" t="str">
        <f t="shared" si="15"/>
        <v/>
      </c>
      <c r="B100" s="100" t="str">
        <f t="shared" si="14"/>
        <v/>
      </c>
      <c r="C100" s="90" t="str">
        <f t="shared" si="16"/>
        <v/>
      </c>
      <c r="D100" s="117" t="str">
        <f t="shared" si="17"/>
        <v/>
      </c>
      <c r="E100" s="117" t="str">
        <f t="shared" si="18"/>
        <v/>
      </c>
      <c r="F100" s="117" t="str">
        <f t="shared" si="19"/>
        <v/>
      </c>
      <c r="G100" s="90" t="str">
        <f t="shared" si="20"/>
        <v/>
      </c>
    </row>
    <row r="101" spans="1:7" x14ac:dyDescent="0.25">
      <c r="A101" s="116" t="str">
        <f t="shared" si="15"/>
        <v/>
      </c>
      <c r="B101" s="100" t="str">
        <f t="shared" si="14"/>
        <v/>
      </c>
      <c r="C101" s="90" t="str">
        <f t="shared" si="16"/>
        <v/>
      </c>
      <c r="D101" s="117" t="str">
        <f t="shared" si="17"/>
        <v/>
      </c>
      <c r="E101" s="117" t="str">
        <f t="shared" si="18"/>
        <v/>
      </c>
      <c r="F101" s="117" t="str">
        <f t="shared" si="19"/>
        <v/>
      </c>
      <c r="G101" s="90" t="str">
        <f t="shared" si="20"/>
        <v/>
      </c>
    </row>
    <row r="102" spans="1:7" x14ac:dyDescent="0.25">
      <c r="A102" s="116" t="str">
        <f t="shared" si="15"/>
        <v/>
      </c>
      <c r="B102" s="100" t="str">
        <f t="shared" si="14"/>
        <v/>
      </c>
      <c r="C102" s="90" t="str">
        <f t="shared" si="16"/>
        <v/>
      </c>
      <c r="D102" s="117" t="str">
        <f t="shared" si="17"/>
        <v/>
      </c>
      <c r="E102" s="117" t="str">
        <f t="shared" si="18"/>
        <v/>
      </c>
      <c r="F102" s="117" t="str">
        <f t="shared" si="19"/>
        <v/>
      </c>
      <c r="G102" s="90" t="str">
        <f t="shared" si="20"/>
        <v/>
      </c>
    </row>
    <row r="103" spans="1:7" x14ac:dyDescent="0.25">
      <c r="A103" s="116" t="str">
        <f t="shared" si="15"/>
        <v/>
      </c>
      <c r="B103" s="100" t="str">
        <f t="shared" si="14"/>
        <v/>
      </c>
      <c r="C103" s="90" t="str">
        <f t="shared" si="16"/>
        <v/>
      </c>
      <c r="D103" s="117" t="str">
        <f t="shared" si="17"/>
        <v/>
      </c>
      <c r="E103" s="117" t="str">
        <f t="shared" si="18"/>
        <v/>
      </c>
      <c r="F103" s="117" t="str">
        <f t="shared" si="19"/>
        <v/>
      </c>
      <c r="G103" s="90" t="str">
        <f t="shared" si="20"/>
        <v/>
      </c>
    </row>
    <row r="104" spans="1:7" x14ac:dyDescent="0.25">
      <c r="A104" s="116" t="str">
        <f t="shared" si="15"/>
        <v/>
      </c>
      <c r="B104" s="100" t="str">
        <f t="shared" si="14"/>
        <v/>
      </c>
      <c r="C104" s="90" t="str">
        <f t="shared" si="16"/>
        <v/>
      </c>
      <c r="D104" s="117" t="str">
        <f t="shared" si="17"/>
        <v/>
      </c>
      <c r="E104" s="117" t="str">
        <f t="shared" si="18"/>
        <v/>
      </c>
      <c r="F104" s="117" t="str">
        <f t="shared" si="19"/>
        <v/>
      </c>
      <c r="G104" s="90" t="str">
        <f t="shared" si="20"/>
        <v/>
      </c>
    </row>
    <row r="105" spans="1:7" x14ac:dyDescent="0.25">
      <c r="A105" s="116" t="str">
        <f t="shared" si="15"/>
        <v/>
      </c>
      <c r="B105" s="100" t="str">
        <f t="shared" si="14"/>
        <v/>
      </c>
      <c r="C105" s="90" t="str">
        <f t="shared" si="16"/>
        <v/>
      </c>
      <c r="D105" s="117" t="str">
        <f t="shared" si="17"/>
        <v/>
      </c>
      <c r="E105" s="117" t="str">
        <f t="shared" si="18"/>
        <v/>
      </c>
      <c r="F105" s="117" t="str">
        <f t="shared" si="19"/>
        <v/>
      </c>
      <c r="G105" s="90" t="str">
        <f t="shared" si="20"/>
        <v/>
      </c>
    </row>
    <row r="106" spans="1:7" x14ac:dyDescent="0.25">
      <c r="A106" s="116" t="str">
        <f t="shared" si="15"/>
        <v/>
      </c>
      <c r="B106" s="100" t="str">
        <f t="shared" si="14"/>
        <v/>
      </c>
      <c r="C106" s="90" t="str">
        <f t="shared" si="16"/>
        <v/>
      </c>
      <c r="D106" s="117" t="str">
        <f t="shared" si="17"/>
        <v/>
      </c>
      <c r="E106" s="117" t="str">
        <f t="shared" si="18"/>
        <v/>
      </c>
      <c r="F106" s="117" t="str">
        <f t="shared" si="19"/>
        <v/>
      </c>
      <c r="G106" s="90" t="str">
        <f t="shared" si="20"/>
        <v/>
      </c>
    </row>
    <row r="107" spans="1:7" x14ac:dyDescent="0.25">
      <c r="A107" s="116" t="str">
        <f t="shared" si="15"/>
        <v/>
      </c>
      <c r="B107" s="100" t="str">
        <f t="shared" si="14"/>
        <v/>
      </c>
      <c r="C107" s="90" t="str">
        <f t="shared" si="16"/>
        <v/>
      </c>
      <c r="D107" s="117" t="str">
        <f t="shared" si="17"/>
        <v/>
      </c>
      <c r="E107" s="117" t="str">
        <f t="shared" si="18"/>
        <v/>
      </c>
      <c r="F107" s="117" t="str">
        <f t="shared" si="19"/>
        <v/>
      </c>
      <c r="G107" s="90" t="str">
        <f t="shared" si="20"/>
        <v/>
      </c>
    </row>
    <row r="108" spans="1:7" x14ac:dyDescent="0.25">
      <c r="A108" s="116" t="str">
        <f t="shared" si="15"/>
        <v/>
      </c>
      <c r="B108" s="100" t="str">
        <f t="shared" si="14"/>
        <v/>
      </c>
      <c r="C108" s="90" t="str">
        <f t="shared" si="16"/>
        <v/>
      </c>
      <c r="D108" s="117" t="str">
        <f t="shared" si="17"/>
        <v/>
      </c>
      <c r="E108" s="117" t="str">
        <f t="shared" si="18"/>
        <v/>
      </c>
      <c r="F108" s="117" t="str">
        <f t="shared" si="19"/>
        <v/>
      </c>
      <c r="G108" s="90" t="str">
        <f t="shared" si="20"/>
        <v/>
      </c>
    </row>
    <row r="109" spans="1:7" x14ac:dyDescent="0.25">
      <c r="A109" s="116" t="str">
        <f t="shared" si="15"/>
        <v/>
      </c>
      <c r="B109" s="100" t="str">
        <f t="shared" si="14"/>
        <v/>
      </c>
      <c r="C109" s="90" t="str">
        <f t="shared" si="16"/>
        <v/>
      </c>
      <c r="D109" s="117" t="str">
        <f t="shared" si="17"/>
        <v/>
      </c>
      <c r="E109" s="117" t="str">
        <f t="shared" si="18"/>
        <v/>
      </c>
      <c r="F109" s="117" t="str">
        <f t="shared" si="19"/>
        <v/>
      </c>
      <c r="G109" s="90" t="str">
        <f t="shared" si="20"/>
        <v/>
      </c>
    </row>
    <row r="110" spans="1:7" x14ac:dyDescent="0.25">
      <c r="A110" s="116" t="str">
        <f t="shared" si="15"/>
        <v/>
      </c>
      <c r="B110" s="100" t="str">
        <f t="shared" si="14"/>
        <v/>
      </c>
      <c r="C110" s="90" t="str">
        <f t="shared" si="16"/>
        <v/>
      </c>
      <c r="D110" s="117" t="str">
        <f t="shared" si="17"/>
        <v/>
      </c>
      <c r="E110" s="117" t="str">
        <f t="shared" si="18"/>
        <v/>
      </c>
      <c r="F110" s="117" t="str">
        <f t="shared" si="19"/>
        <v/>
      </c>
      <c r="G110" s="90" t="str">
        <f t="shared" si="20"/>
        <v/>
      </c>
    </row>
    <row r="111" spans="1:7" x14ac:dyDescent="0.25">
      <c r="A111" s="116" t="str">
        <f t="shared" si="15"/>
        <v/>
      </c>
      <c r="B111" s="100" t="str">
        <f t="shared" si="14"/>
        <v/>
      </c>
      <c r="C111" s="90" t="str">
        <f t="shared" si="16"/>
        <v/>
      </c>
      <c r="D111" s="117" t="str">
        <f t="shared" si="17"/>
        <v/>
      </c>
      <c r="E111" s="117" t="str">
        <f t="shared" si="18"/>
        <v/>
      </c>
      <c r="F111" s="117" t="str">
        <f t="shared" si="19"/>
        <v/>
      </c>
      <c r="G111" s="90" t="str">
        <f t="shared" si="20"/>
        <v/>
      </c>
    </row>
    <row r="112" spans="1:7" x14ac:dyDescent="0.25">
      <c r="A112" s="116" t="str">
        <f t="shared" si="15"/>
        <v/>
      </c>
      <c r="B112" s="100" t="str">
        <f t="shared" si="14"/>
        <v/>
      </c>
      <c r="C112" s="90" t="str">
        <f t="shared" si="16"/>
        <v/>
      </c>
      <c r="D112" s="117" t="str">
        <f t="shared" si="17"/>
        <v/>
      </c>
      <c r="E112" s="117" t="str">
        <f t="shared" si="18"/>
        <v/>
      </c>
      <c r="F112" s="117" t="str">
        <f t="shared" si="19"/>
        <v/>
      </c>
      <c r="G112" s="90" t="str">
        <f t="shared" si="20"/>
        <v/>
      </c>
    </row>
    <row r="113" spans="1:7" x14ac:dyDescent="0.25">
      <c r="A113" s="116" t="str">
        <f t="shared" si="15"/>
        <v/>
      </c>
      <c r="B113" s="100" t="str">
        <f t="shared" si="14"/>
        <v/>
      </c>
      <c r="C113" s="90" t="str">
        <f t="shared" si="16"/>
        <v/>
      </c>
      <c r="D113" s="117" t="str">
        <f t="shared" si="17"/>
        <v/>
      </c>
      <c r="E113" s="117" t="str">
        <f t="shared" si="18"/>
        <v/>
      </c>
      <c r="F113" s="117" t="str">
        <f t="shared" si="19"/>
        <v/>
      </c>
      <c r="G113" s="90" t="str">
        <f t="shared" si="20"/>
        <v/>
      </c>
    </row>
    <row r="114" spans="1:7" x14ac:dyDescent="0.25">
      <c r="A114" s="116" t="str">
        <f t="shared" si="15"/>
        <v/>
      </c>
      <c r="B114" s="100" t="str">
        <f t="shared" si="14"/>
        <v/>
      </c>
      <c r="C114" s="90" t="str">
        <f t="shared" si="16"/>
        <v/>
      </c>
      <c r="D114" s="117" t="str">
        <f t="shared" si="17"/>
        <v/>
      </c>
      <c r="E114" s="117" t="str">
        <f t="shared" si="18"/>
        <v/>
      </c>
      <c r="F114" s="117" t="str">
        <f t="shared" si="19"/>
        <v/>
      </c>
      <c r="G114" s="90" t="str">
        <f t="shared" si="20"/>
        <v/>
      </c>
    </row>
    <row r="115" spans="1:7" x14ac:dyDescent="0.25">
      <c r="A115" s="116" t="str">
        <f t="shared" si="15"/>
        <v/>
      </c>
      <c r="B115" s="100" t="str">
        <f t="shared" si="14"/>
        <v/>
      </c>
      <c r="C115" s="90" t="str">
        <f t="shared" si="16"/>
        <v/>
      </c>
      <c r="D115" s="117" t="str">
        <f t="shared" si="17"/>
        <v/>
      </c>
      <c r="E115" s="117" t="str">
        <f t="shared" si="18"/>
        <v/>
      </c>
      <c r="F115" s="117" t="str">
        <f t="shared" si="19"/>
        <v/>
      </c>
      <c r="G115" s="90" t="str">
        <f t="shared" si="20"/>
        <v/>
      </c>
    </row>
    <row r="116" spans="1:7" x14ac:dyDescent="0.25">
      <c r="A116" s="116" t="str">
        <f t="shared" si="15"/>
        <v/>
      </c>
      <c r="B116" s="100" t="str">
        <f t="shared" si="14"/>
        <v/>
      </c>
      <c r="C116" s="90" t="str">
        <f t="shared" si="16"/>
        <v/>
      </c>
      <c r="D116" s="117" t="str">
        <f t="shared" si="17"/>
        <v/>
      </c>
      <c r="E116" s="117" t="str">
        <f t="shared" si="18"/>
        <v/>
      </c>
      <c r="F116" s="117" t="str">
        <f t="shared" si="19"/>
        <v/>
      </c>
      <c r="G116" s="90" t="str">
        <f t="shared" si="20"/>
        <v/>
      </c>
    </row>
    <row r="117" spans="1:7" x14ac:dyDescent="0.25">
      <c r="A117" s="116" t="str">
        <f t="shared" si="15"/>
        <v/>
      </c>
      <c r="B117" s="100" t="str">
        <f t="shared" si="14"/>
        <v/>
      </c>
      <c r="C117" s="90" t="str">
        <f t="shared" si="16"/>
        <v/>
      </c>
      <c r="D117" s="117" t="str">
        <f t="shared" si="17"/>
        <v/>
      </c>
      <c r="E117" s="117" t="str">
        <f t="shared" si="18"/>
        <v/>
      </c>
      <c r="F117" s="117" t="str">
        <f t="shared" si="19"/>
        <v/>
      </c>
      <c r="G117" s="90" t="str">
        <f t="shared" si="20"/>
        <v/>
      </c>
    </row>
    <row r="118" spans="1:7" x14ac:dyDescent="0.25">
      <c r="A118" s="116" t="str">
        <f t="shared" si="15"/>
        <v/>
      </c>
      <c r="B118" s="100" t="str">
        <f t="shared" si="14"/>
        <v/>
      </c>
      <c r="C118" s="90" t="str">
        <f t="shared" si="16"/>
        <v/>
      </c>
      <c r="D118" s="117" t="str">
        <f t="shared" si="17"/>
        <v/>
      </c>
      <c r="E118" s="117" t="str">
        <f t="shared" si="18"/>
        <v/>
      </c>
      <c r="F118" s="117" t="str">
        <f t="shared" si="19"/>
        <v/>
      </c>
      <c r="G118" s="90" t="str">
        <f t="shared" si="20"/>
        <v/>
      </c>
    </row>
    <row r="119" spans="1:7" x14ac:dyDescent="0.25">
      <c r="A119" s="116" t="str">
        <f t="shared" si="15"/>
        <v/>
      </c>
      <c r="B119" s="100" t="str">
        <f t="shared" si="14"/>
        <v/>
      </c>
      <c r="C119" s="90" t="str">
        <f t="shared" si="16"/>
        <v/>
      </c>
      <c r="D119" s="117" t="str">
        <f t="shared" si="17"/>
        <v/>
      </c>
      <c r="E119" s="117" t="str">
        <f t="shared" si="18"/>
        <v/>
      </c>
      <c r="F119" s="117" t="str">
        <f t="shared" si="19"/>
        <v/>
      </c>
      <c r="G119" s="90" t="str">
        <f t="shared" si="20"/>
        <v/>
      </c>
    </row>
    <row r="120" spans="1:7" x14ac:dyDescent="0.25">
      <c r="A120" s="116" t="str">
        <f t="shared" si="15"/>
        <v/>
      </c>
      <c r="B120" s="100" t="str">
        <f t="shared" si="14"/>
        <v/>
      </c>
      <c r="C120" s="90" t="str">
        <f t="shared" si="16"/>
        <v/>
      </c>
      <c r="D120" s="117" t="str">
        <f t="shared" si="17"/>
        <v/>
      </c>
      <c r="E120" s="117" t="str">
        <f t="shared" si="18"/>
        <v/>
      </c>
      <c r="F120" s="117" t="str">
        <f t="shared" si="19"/>
        <v/>
      </c>
      <c r="G120" s="90" t="str">
        <f t="shared" si="20"/>
        <v/>
      </c>
    </row>
    <row r="121" spans="1:7" x14ac:dyDescent="0.25">
      <c r="A121" s="116" t="str">
        <f t="shared" si="15"/>
        <v/>
      </c>
      <c r="B121" s="100" t="str">
        <f t="shared" si="14"/>
        <v/>
      </c>
      <c r="C121" s="90" t="str">
        <f t="shared" si="16"/>
        <v/>
      </c>
      <c r="D121" s="117" t="str">
        <f t="shared" si="17"/>
        <v/>
      </c>
      <c r="E121" s="117" t="str">
        <f t="shared" si="18"/>
        <v/>
      </c>
      <c r="F121" s="117" t="str">
        <f t="shared" si="19"/>
        <v/>
      </c>
      <c r="G121" s="90" t="str">
        <f t="shared" si="20"/>
        <v/>
      </c>
    </row>
    <row r="122" spans="1:7" x14ac:dyDescent="0.25">
      <c r="A122" s="116" t="str">
        <f t="shared" si="15"/>
        <v/>
      </c>
      <c r="B122" s="100" t="str">
        <f t="shared" si="14"/>
        <v/>
      </c>
      <c r="C122" s="90" t="str">
        <f t="shared" si="16"/>
        <v/>
      </c>
      <c r="D122" s="117" t="str">
        <f t="shared" si="17"/>
        <v/>
      </c>
      <c r="E122" s="117" t="str">
        <f t="shared" si="18"/>
        <v/>
      </c>
      <c r="F122" s="117" t="str">
        <f t="shared" si="19"/>
        <v/>
      </c>
      <c r="G122" s="90" t="str">
        <f t="shared" si="20"/>
        <v/>
      </c>
    </row>
    <row r="123" spans="1:7" x14ac:dyDescent="0.25">
      <c r="A123" s="116" t="str">
        <f t="shared" si="15"/>
        <v/>
      </c>
      <c r="B123" s="100" t="str">
        <f t="shared" si="14"/>
        <v/>
      </c>
      <c r="C123" s="90" t="str">
        <f t="shared" si="16"/>
        <v/>
      </c>
      <c r="D123" s="117" t="str">
        <f t="shared" si="17"/>
        <v/>
      </c>
      <c r="E123" s="117" t="str">
        <f t="shared" si="18"/>
        <v/>
      </c>
      <c r="F123" s="117" t="str">
        <f t="shared" si="19"/>
        <v/>
      </c>
      <c r="G123" s="90" t="str">
        <f t="shared" si="20"/>
        <v/>
      </c>
    </row>
    <row r="124" spans="1:7" x14ac:dyDescent="0.25">
      <c r="A124" s="116" t="str">
        <f t="shared" si="15"/>
        <v/>
      </c>
      <c r="B124" s="100" t="str">
        <f t="shared" si="14"/>
        <v/>
      </c>
      <c r="C124" s="90" t="str">
        <f t="shared" si="16"/>
        <v/>
      </c>
      <c r="D124" s="117" t="str">
        <f t="shared" si="17"/>
        <v/>
      </c>
      <c r="E124" s="117" t="str">
        <f t="shared" si="18"/>
        <v/>
      </c>
      <c r="F124" s="117" t="str">
        <f t="shared" si="19"/>
        <v/>
      </c>
      <c r="G124" s="90" t="str">
        <f t="shared" si="20"/>
        <v/>
      </c>
    </row>
    <row r="125" spans="1:7" x14ac:dyDescent="0.25">
      <c r="A125" s="116" t="str">
        <f t="shared" si="15"/>
        <v/>
      </c>
      <c r="B125" s="100" t="str">
        <f t="shared" si="14"/>
        <v/>
      </c>
      <c r="C125" s="90" t="str">
        <f t="shared" si="16"/>
        <v/>
      </c>
      <c r="D125" s="117" t="str">
        <f t="shared" si="17"/>
        <v/>
      </c>
      <c r="E125" s="117" t="str">
        <f t="shared" si="18"/>
        <v/>
      </c>
      <c r="F125" s="117" t="str">
        <f t="shared" si="19"/>
        <v/>
      </c>
      <c r="G125" s="90" t="str">
        <f t="shared" si="20"/>
        <v/>
      </c>
    </row>
    <row r="126" spans="1:7" x14ac:dyDescent="0.25">
      <c r="A126" s="116" t="str">
        <f t="shared" si="15"/>
        <v/>
      </c>
      <c r="B126" s="100" t="str">
        <f t="shared" si="14"/>
        <v/>
      </c>
      <c r="C126" s="90" t="str">
        <f t="shared" si="16"/>
        <v/>
      </c>
      <c r="D126" s="117" t="str">
        <f t="shared" si="17"/>
        <v/>
      </c>
      <c r="E126" s="117" t="str">
        <f t="shared" si="18"/>
        <v/>
      </c>
      <c r="F126" s="117" t="str">
        <f t="shared" si="19"/>
        <v/>
      </c>
      <c r="G126" s="90" t="str">
        <f t="shared" si="20"/>
        <v/>
      </c>
    </row>
    <row r="127" spans="1:7" x14ac:dyDescent="0.25">
      <c r="A127" s="116" t="str">
        <f t="shared" si="15"/>
        <v/>
      </c>
      <c r="B127" s="100" t="str">
        <f t="shared" si="14"/>
        <v/>
      </c>
      <c r="C127" s="90" t="str">
        <f t="shared" si="16"/>
        <v/>
      </c>
      <c r="D127" s="117" t="str">
        <f t="shared" si="17"/>
        <v/>
      </c>
      <c r="E127" s="117" t="str">
        <f t="shared" si="18"/>
        <v/>
      </c>
      <c r="F127" s="117" t="str">
        <f t="shared" si="19"/>
        <v/>
      </c>
      <c r="G127" s="90" t="str">
        <f t="shared" si="20"/>
        <v/>
      </c>
    </row>
    <row r="128" spans="1:7" x14ac:dyDescent="0.25">
      <c r="A128" s="116" t="str">
        <f t="shared" si="15"/>
        <v/>
      </c>
      <c r="B128" s="100" t="str">
        <f t="shared" si="14"/>
        <v/>
      </c>
      <c r="C128" s="90" t="str">
        <f t="shared" si="16"/>
        <v/>
      </c>
      <c r="D128" s="117" t="str">
        <f t="shared" si="17"/>
        <v/>
      </c>
      <c r="E128" s="117" t="str">
        <f t="shared" si="18"/>
        <v/>
      </c>
      <c r="F128" s="117" t="str">
        <f t="shared" si="19"/>
        <v/>
      </c>
      <c r="G128" s="90" t="str">
        <f t="shared" si="20"/>
        <v/>
      </c>
    </row>
    <row r="129" spans="1:7" x14ac:dyDescent="0.25">
      <c r="A129" s="116" t="str">
        <f t="shared" si="15"/>
        <v/>
      </c>
      <c r="B129" s="100" t="str">
        <f t="shared" si="14"/>
        <v/>
      </c>
      <c r="C129" s="90" t="str">
        <f t="shared" si="16"/>
        <v/>
      </c>
      <c r="D129" s="117" t="str">
        <f t="shared" si="17"/>
        <v/>
      </c>
      <c r="E129" s="117" t="str">
        <f t="shared" si="18"/>
        <v/>
      </c>
      <c r="F129" s="117" t="str">
        <f t="shared" si="19"/>
        <v/>
      </c>
      <c r="G129" s="90" t="str">
        <f t="shared" si="20"/>
        <v/>
      </c>
    </row>
    <row r="130" spans="1:7" x14ac:dyDescent="0.25">
      <c r="A130" s="116" t="str">
        <f t="shared" si="15"/>
        <v/>
      </c>
      <c r="B130" s="100" t="str">
        <f t="shared" si="14"/>
        <v/>
      </c>
      <c r="C130" s="90" t="str">
        <f t="shared" si="16"/>
        <v/>
      </c>
      <c r="D130" s="117" t="str">
        <f t="shared" si="17"/>
        <v/>
      </c>
      <c r="E130" s="117" t="str">
        <f t="shared" si="18"/>
        <v/>
      </c>
      <c r="F130" s="117" t="str">
        <f t="shared" si="19"/>
        <v/>
      </c>
      <c r="G130" s="90" t="str">
        <f t="shared" si="20"/>
        <v/>
      </c>
    </row>
    <row r="131" spans="1:7" x14ac:dyDescent="0.25">
      <c r="A131" s="116" t="str">
        <f t="shared" si="15"/>
        <v/>
      </c>
      <c r="B131" s="100" t="str">
        <f t="shared" si="14"/>
        <v/>
      </c>
      <c r="C131" s="90" t="str">
        <f t="shared" si="16"/>
        <v/>
      </c>
      <c r="D131" s="117" t="str">
        <f t="shared" si="17"/>
        <v/>
      </c>
      <c r="E131" s="117" t="str">
        <f t="shared" si="18"/>
        <v/>
      </c>
      <c r="F131" s="117" t="str">
        <f t="shared" si="19"/>
        <v/>
      </c>
      <c r="G131" s="90" t="str">
        <f t="shared" si="20"/>
        <v/>
      </c>
    </row>
    <row r="132" spans="1:7" x14ac:dyDescent="0.25">
      <c r="A132" s="116" t="str">
        <f t="shared" si="15"/>
        <v/>
      </c>
      <c r="B132" s="100" t="str">
        <f t="shared" si="14"/>
        <v/>
      </c>
      <c r="C132" s="90" t="str">
        <f t="shared" si="16"/>
        <v/>
      </c>
      <c r="D132" s="117" t="str">
        <f t="shared" si="17"/>
        <v/>
      </c>
      <c r="E132" s="117" t="str">
        <f t="shared" si="18"/>
        <v/>
      </c>
      <c r="F132" s="117" t="str">
        <f t="shared" si="19"/>
        <v/>
      </c>
      <c r="G132" s="90" t="str">
        <f t="shared" si="20"/>
        <v/>
      </c>
    </row>
    <row r="133" spans="1:7" x14ac:dyDescent="0.25">
      <c r="A133" s="116" t="str">
        <f t="shared" si="15"/>
        <v/>
      </c>
      <c r="B133" s="100" t="str">
        <f t="shared" si="14"/>
        <v/>
      </c>
      <c r="C133" s="90" t="str">
        <f t="shared" si="16"/>
        <v/>
      </c>
      <c r="D133" s="117" t="str">
        <f t="shared" si="17"/>
        <v/>
      </c>
      <c r="E133" s="117" t="str">
        <f t="shared" si="18"/>
        <v/>
      </c>
      <c r="F133" s="117" t="str">
        <f t="shared" si="19"/>
        <v/>
      </c>
      <c r="G133" s="90" t="str">
        <f t="shared" si="20"/>
        <v/>
      </c>
    </row>
    <row r="134" spans="1:7" x14ac:dyDescent="0.25">
      <c r="A134" s="116" t="str">
        <f t="shared" si="15"/>
        <v/>
      </c>
      <c r="B134" s="100" t="str">
        <f t="shared" si="14"/>
        <v/>
      </c>
      <c r="C134" s="90" t="str">
        <f t="shared" si="16"/>
        <v/>
      </c>
      <c r="D134" s="117" t="str">
        <f t="shared" si="17"/>
        <v/>
      </c>
      <c r="E134" s="117" t="str">
        <f t="shared" si="18"/>
        <v/>
      </c>
      <c r="F134" s="117" t="str">
        <f t="shared" si="19"/>
        <v/>
      </c>
      <c r="G134" s="90" t="str">
        <f t="shared" si="20"/>
        <v/>
      </c>
    </row>
    <row r="135" spans="1:7" x14ac:dyDescent="0.25">
      <c r="A135" s="116" t="str">
        <f t="shared" si="15"/>
        <v/>
      </c>
      <c r="B135" s="100" t="str">
        <f t="shared" si="14"/>
        <v/>
      </c>
      <c r="C135" s="90" t="str">
        <f t="shared" si="16"/>
        <v/>
      </c>
      <c r="D135" s="117" t="str">
        <f t="shared" si="17"/>
        <v/>
      </c>
      <c r="E135" s="117" t="str">
        <f t="shared" si="18"/>
        <v/>
      </c>
      <c r="F135" s="117" t="str">
        <f t="shared" si="19"/>
        <v/>
      </c>
      <c r="G135" s="90" t="str">
        <f t="shared" si="20"/>
        <v/>
      </c>
    </row>
    <row r="136" spans="1:7" x14ac:dyDescent="0.25">
      <c r="A136" s="116" t="str">
        <f t="shared" si="15"/>
        <v/>
      </c>
      <c r="B136" s="100" t="str">
        <f t="shared" si="14"/>
        <v/>
      </c>
      <c r="C136" s="90" t="str">
        <f t="shared" si="16"/>
        <v/>
      </c>
      <c r="D136" s="117" t="str">
        <f t="shared" si="17"/>
        <v/>
      </c>
      <c r="E136" s="117" t="str">
        <f t="shared" si="18"/>
        <v/>
      </c>
      <c r="F136" s="117" t="str">
        <f t="shared" si="19"/>
        <v/>
      </c>
      <c r="G136" s="90" t="str">
        <f t="shared" si="20"/>
        <v/>
      </c>
    </row>
    <row r="137" spans="1:7" x14ac:dyDescent="0.25">
      <c r="A137" s="116" t="str">
        <f t="shared" si="15"/>
        <v/>
      </c>
      <c r="B137" s="100" t="str">
        <f t="shared" si="14"/>
        <v/>
      </c>
      <c r="C137" s="90" t="str">
        <f t="shared" si="16"/>
        <v/>
      </c>
      <c r="D137" s="117" t="str">
        <f t="shared" si="17"/>
        <v/>
      </c>
      <c r="E137" s="117" t="str">
        <f t="shared" si="18"/>
        <v/>
      </c>
      <c r="F137" s="117" t="str">
        <f t="shared" si="19"/>
        <v/>
      </c>
      <c r="G137" s="90" t="str">
        <f t="shared" si="20"/>
        <v/>
      </c>
    </row>
    <row r="138" spans="1:7" x14ac:dyDescent="0.25">
      <c r="A138" s="116" t="str">
        <f t="shared" si="15"/>
        <v/>
      </c>
      <c r="B138" s="100" t="str">
        <f t="shared" si="14"/>
        <v/>
      </c>
      <c r="C138" s="90" t="str">
        <f t="shared" si="16"/>
        <v/>
      </c>
      <c r="D138" s="117" t="str">
        <f t="shared" si="17"/>
        <v/>
      </c>
      <c r="E138" s="117" t="str">
        <f t="shared" si="18"/>
        <v/>
      </c>
      <c r="F138" s="117" t="str">
        <f t="shared" si="19"/>
        <v/>
      </c>
      <c r="G138" s="90" t="str">
        <f t="shared" si="20"/>
        <v/>
      </c>
    </row>
    <row r="139" spans="1:7" x14ac:dyDescent="0.25">
      <c r="A139" s="116" t="str">
        <f t="shared" si="15"/>
        <v/>
      </c>
      <c r="B139" s="100" t="str">
        <f t="shared" si="14"/>
        <v/>
      </c>
      <c r="C139" s="90" t="str">
        <f t="shared" si="16"/>
        <v/>
      </c>
      <c r="D139" s="117" t="str">
        <f t="shared" si="17"/>
        <v/>
      </c>
      <c r="E139" s="117" t="str">
        <f t="shared" si="18"/>
        <v/>
      </c>
      <c r="F139" s="117" t="str">
        <f t="shared" si="19"/>
        <v/>
      </c>
      <c r="G139" s="90" t="str">
        <f t="shared" si="20"/>
        <v/>
      </c>
    </row>
    <row r="140" spans="1:7" x14ac:dyDescent="0.25">
      <c r="A140" s="116" t="str">
        <f t="shared" si="15"/>
        <v/>
      </c>
      <c r="B140" s="100" t="str">
        <f t="shared" si="14"/>
        <v/>
      </c>
      <c r="C140" s="90" t="str">
        <f t="shared" si="16"/>
        <v/>
      </c>
      <c r="D140" s="117" t="str">
        <f t="shared" si="17"/>
        <v/>
      </c>
      <c r="E140" s="117" t="str">
        <f t="shared" si="18"/>
        <v/>
      </c>
      <c r="F140" s="117" t="str">
        <f t="shared" si="19"/>
        <v/>
      </c>
      <c r="G140" s="90" t="str">
        <f t="shared" si="20"/>
        <v/>
      </c>
    </row>
    <row r="141" spans="1:7" x14ac:dyDescent="0.25">
      <c r="A141" s="116" t="str">
        <f t="shared" si="15"/>
        <v/>
      </c>
      <c r="B141" s="100" t="str">
        <f t="shared" si="14"/>
        <v/>
      </c>
      <c r="C141" s="90" t="str">
        <f t="shared" si="16"/>
        <v/>
      </c>
      <c r="D141" s="117" t="str">
        <f t="shared" si="17"/>
        <v/>
      </c>
      <c r="E141" s="117" t="str">
        <f t="shared" si="18"/>
        <v/>
      </c>
      <c r="F141" s="117" t="str">
        <f t="shared" si="19"/>
        <v/>
      </c>
      <c r="G141" s="90" t="str">
        <f t="shared" si="20"/>
        <v/>
      </c>
    </row>
    <row r="142" spans="1:7" x14ac:dyDescent="0.25">
      <c r="A142" s="116" t="str">
        <f t="shared" si="15"/>
        <v/>
      </c>
      <c r="B142" s="100" t="str">
        <f t="shared" si="14"/>
        <v/>
      </c>
      <c r="C142" s="90" t="str">
        <f t="shared" si="16"/>
        <v/>
      </c>
      <c r="D142" s="117" t="str">
        <f t="shared" si="17"/>
        <v/>
      </c>
      <c r="E142" s="117" t="str">
        <f t="shared" si="18"/>
        <v/>
      </c>
      <c r="F142" s="117" t="str">
        <f t="shared" si="19"/>
        <v/>
      </c>
      <c r="G142" s="90" t="str">
        <f t="shared" si="20"/>
        <v/>
      </c>
    </row>
    <row r="143" spans="1:7" x14ac:dyDescent="0.25">
      <c r="A143" s="116" t="str">
        <f t="shared" si="15"/>
        <v/>
      </c>
      <c r="B143" s="100" t="str">
        <f t="shared" si="14"/>
        <v/>
      </c>
      <c r="C143" s="90" t="str">
        <f t="shared" si="16"/>
        <v/>
      </c>
      <c r="D143" s="117" t="str">
        <f t="shared" si="17"/>
        <v/>
      </c>
      <c r="E143" s="117" t="str">
        <f t="shared" si="18"/>
        <v/>
      </c>
      <c r="F143" s="117" t="str">
        <f t="shared" si="19"/>
        <v/>
      </c>
      <c r="G143" s="90" t="str">
        <f t="shared" si="20"/>
        <v/>
      </c>
    </row>
    <row r="144" spans="1:7" x14ac:dyDescent="0.25">
      <c r="A144" s="116" t="str">
        <f t="shared" si="15"/>
        <v/>
      </c>
      <c r="B144" s="100" t="str">
        <f t="shared" si="14"/>
        <v/>
      </c>
      <c r="C144" s="90" t="str">
        <f t="shared" si="16"/>
        <v/>
      </c>
      <c r="D144" s="117" t="str">
        <f t="shared" si="17"/>
        <v/>
      </c>
      <c r="E144" s="117" t="str">
        <f t="shared" si="18"/>
        <v/>
      </c>
      <c r="F144" s="117" t="str">
        <f t="shared" si="19"/>
        <v/>
      </c>
      <c r="G144" s="90" t="str">
        <f t="shared" si="20"/>
        <v/>
      </c>
    </row>
    <row r="145" spans="1:7" x14ac:dyDescent="0.25">
      <c r="A145" s="116" t="str">
        <f t="shared" si="15"/>
        <v/>
      </c>
      <c r="B145" s="100" t="str">
        <f t="shared" ref="B145:B208" si="21">IF(B144="","",IF(SUM(B144)+1&lt;=$E$7,SUM(B144)+1,""))</f>
        <v/>
      </c>
      <c r="C145" s="90" t="str">
        <f t="shared" si="16"/>
        <v/>
      </c>
      <c r="D145" s="117" t="str">
        <f t="shared" si="17"/>
        <v/>
      </c>
      <c r="E145" s="117" t="str">
        <f t="shared" si="18"/>
        <v/>
      </c>
      <c r="F145" s="117" t="str">
        <f t="shared" si="19"/>
        <v/>
      </c>
      <c r="G145" s="90" t="str">
        <f t="shared" si="20"/>
        <v/>
      </c>
    </row>
    <row r="146" spans="1:7" x14ac:dyDescent="0.25">
      <c r="A146" s="116" t="str">
        <f t="shared" ref="A146:A209" si="22">IF(B146="","",EDATE(A145,1))</f>
        <v/>
      </c>
      <c r="B146" s="100" t="str">
        <f t="shared" si="21"/>
        <v/>
      </c>
      <c r="C146" s="90" t="str">
        <f t="shared" ref="C146:C209" si="23">IF(B146="","",G145)</f>
        <v/>
      </c>
      <c r="D146" s="117" t="str">
        <f t="shared" ref="D146:D209" si="24">IF(B146="","",IPMT($E$11/12,B146,$E$7,-$E$8,$E$9,0))</f>
        <v/>
      </c>
      <c r="E146" s="117" t="str">
        <f t="shared" ref="E146:E209" si="25">IF(B146="","",PPMT($E$11/12,B146,$E$7,-$E$8,$E$9,0))</f>
        <v/>
      </c>
      <c r="F146" s="117" t="str">
        <f t="shared" ref="F146:F209" si="26">IF(B146="","",SUM(D146:E146))</f>
        <v/>
      </c>
      <c r="G146" s="90" t="str">
        <f t="shared" ref="G146:G209" si="27">IF(B146="","",SUM(C146)-SUM(E146))</f>
        <v/>
      </c>
    </row>
    <row r="147" spans="1:7" x14ac:dyDescent="0.25">
      <c r="A147" s="116" t="str">
        <f t="shared" si="22"/>
        <v/>
      </c>
      <c r="B147" s="100" t="str">
        <f t="shared" si="21"/>
        <v/>
      </c>
      <c r="C147" s="90" t="str">
        <f t="shared" si="23"/>
        <v/>
      </c>
      <c r="D147" s="117" t="str">
        <f t="shared" si="24"/>
        <v/>
      </c>
      <c r="E147" s="117" t="str">
        <f t="shared" si="25"/>
        <v/>
      </c>
      <c r="F147" s="117" t="str">
        <f t="shared" si="26"/>
        <v/>
      </c>
      <c r="G147" s="90" t="str">
        <f t="shared" si="27"/>
        <v/>
      </c>
    </row>
    <row r="148" spans="1:7" x14ac:dyDescent="0.25">
      <c r="A148" s="116" t="str">
        <f t="shared" si="22"/>
        <v/>
      </c>
      <c r="B148" s="100" t="str">
        <f t="shared" si="21"/>
        <v/>
      </c>
      <c r="C148" s="90" t="str">
        <f t="shared" si="23"/>
        <v/>
      </c>
      <c r="D148" s="117" t="str">
        <f t="shared" si="24"/>
        <v/>
      </c>
      <c r="E148" s="117" t="str">
        <f t="shared" si="25"/>
        <v/>
      </c>
      <c r="F148" s="117" t="str">
        <f t="shared" si="26"/>
        <v/>
      </c>
      <c r="G148" s="90" t="str">
        <f t="shared" si="27"/>
        <v/>
      </c>
    </row>
    <row r="149" spans="1:7" x14ac:dyDescent="0.25">
      <c r="A149" s="116" t="str">
        <f t="shared" si="22"/>
        <v/>
      </c>
      <c r="B149" s="100" t="str">
        <f t="shared" si="21"/>
        <v/>
      </c>
      <c r="C149" s="90" t="str">
        <f t="shared" si="23"/>
        <v/>
      </c>
      <c r="D149" s="117" t="str">
        <f t="shared" si="24"/>
        <v/>
      </c>
      <c r="E149" s="117" t="str">
        <f t="shared" si="25"/>
        <v/>
      </c>
      <c r="F149" s="117" t="str">
        <f t="shared" si="26"/>
        <v/>
      </c>
      <c r="G149" s="90" t="str">
        <f t="shared" si="27"/>
        <v/>
      </c>
    </row>
    <row r="150" spans="1:7" x14ac:dyDescent="0.25">
      <c r="A150" s="116" t="str">
        <f t="shared" si="22"/>
        <v/>
      </c>
      <c r="B150" s="100" t="str">
        <f t="shared" si="21"/>
        <v/>
      </c>
      <c r="C150" s="90" t="str">
        <f t="shared" si="23"/>
        <v/>
      </c>
      <c r="D150" s="117" t="str">
        <f t="shared" si="24"/>
        <v/>
      </c>
      <c r="E150" s="117" t="str">
        <f t="shared" si="25"/>
        <v/>
      </c>
      <c r="F150" s="117" t="str">
        <f t="shared" si="26"/>
        <v/>
      </c>
      <c r="G150" s="90" t="str">
        <f t="shared" si="27"/>
        <v/>
      </c>
    </row>
    <row r="151" spans="1:7" x14ac:dyDescent="0.25">
      <c r="A151" s="116" t="str">
        <f t="shared" si="22"/>
        <v/>
      </c>
      <c r="B151" s="100" t="str">
        <f t="shared" si="21"/>
        <v/>
      </c>
      <c r="C151" s="90" t="str">
        <f t="shared" si="23"/>
        <v/>
      </c>
      <c r="D151" s="117" t="str">
        <f t="shared" si="24"/>
        <v/>
      </c>
      <c r="E151" s="117" t="str">
        <f t="shared" si="25"/>
        <v/>
      </c>
      <c r="F151" s="117" t="str">
        <f t="shared" si="26"/>
        <v/>
      </c>
      <c r="G151" s="90" t="str">
        <f t="shared" si="27"/>
        <v/>
      </c>
    </row>
    <row r="152" spans="1:7" x14ac:dyDescent="0.25">
      <c r="A152" s="116" t="str">
        <f t="shared" si="22"/>
        <v/>
      </c>
      <c r="B152" s="100" t="str">
        <f t="shared" si="21"/>
        <v/>
      </c>
      <c r="C152" s="90" t="str">
        <f t="shared" si="23"/>
        <v/>
      </c>
      <c r="D152" s="117" t="str">
        <f t="shared" si="24"/>
        <v/>
      </c>
      <c r="E152" s="117" t="str">
        <f t="shared" si="25"/>
        <v/>
      </c>
      <c r="F152" s="117" t="str">
        <f t="shared" si="26"/>
        <v/>
      </c>
      <c r="G152" s="90" t="str">
        <f t="shared" si="27"/>
        <v/>
      </c>
    </row>
    <row r="153" spans="1:7" x14ac:dyDescent="0.25">
      <c r="A153" s="116" t="str">
        <f t="shared" si="22"/>
        <v/>
      </c>
      <c r="B153" s="100" t="str">
        <f t="shared" si="21"/>
        <v/>
      </c>
      <c r="C153" s="90" t="str">
        <f t="shared" si="23"/>
        <v/>
      </c>
      <c r="D153" s="117" t="str">
        <f t="shared" si="24"/>
        <v/>
      </c>
      <c r="E153" s="117" t="str">
        <f t="shared" si="25"/>
        <v/>
      </c>
      <c r="F153" s="117" t="str">
        <f t="shared" si="26"/>
        <v/>
      </c>
      <c r="G153" s="90" t="str">
        <f t="shared" si="27"/>
        <v/>
      </c>
    </row>
    <row r="154" spans="1:7" x14ac:dyDescent="0.25">
      <c r="A154" s="116" t="str">
        <f t="shared" si="22"/>
        <v/>
      </c>
      <c r="B154" s="100" t="str">
        <f t="shared" si="21"/>
        <v/>
      </c>
      <c r="C154" s="90" t="str">
        <f t="shared" si="23"/>
        <v/>
      </c>
      <c r="D154" s="117" t="str">
        <f t="shared" si="24"/>
        <v/>
      </c>
      <c r="E154" s="117" t="str">
        <f t="shared" si="25"/>
        <v/>
      </c>
      <c r="F154" s="117" t="str">
        <f t="shared" si="26"/>
        <v/>
      </c>
      <c r="G154" s="90" t="str">
        <f t="shared" si="27"/>
        <v/>
      </c>
    </row>
    <row r="155" spans="1:7" x14ac:dyDescent="0.25">
      <c r="A155" s="116" t="str">
        <f t="shared" si="22"/>
        <v/>
      </c>
      <c r="B155" s="100" t="str">
        <f t="shared" si="21"/>
        <v/>
      </c>
      <c r="C155" s="90" t="str">
        <f t="shared" si="23"/>
        <v/>
      </c>
      <c r="D155" s="117" t="str">
        <f t="shared" si="24"/>
        <v/>
      </c>
      <c r="E155" s="117" t="str">
        <f t="shared" si="25"/>
        <v/>
      </c>
      <c r="F155" s="117" t="str">
        <f t="shared" si="26"/>
        <v/>
      </c>
      <c r="G155" s="90" t="str">
        <f t="shared" si="27"/>
        <v/>
      </c>
    </row>
    <row r="156" spans="1:7" x14ac:dyDescent="0.25">
      <c r="A156" s="116" t="str">
        <f t="shared" si="22"/>
        <v/>
      </c>
      <c r="B156" s="100" t="str">
        <f t="shared" si="21"/>
        <v/>
      </c>
      <c r="C156" s="90" t="str">
        <f t="shared" si="23"/>
        <v/>
      </c>
      <c r="D156" s="117" t="str">
        <f t="shared" si="24"/>
        <v/>
      </c>
      <c r="E156" s="117" t="str">
        <f t="shared" si="25"/>
        <v/>
      </c>
      <c r="F156" s="117" t="str">
        <f t="shared" si="26"/>
        <v/>
      </c>
      <c r="G156" s="90" t="str">
        <f t="shared" si="27"/>
        <v/>
      </c>
    </row>
    <row r="157" spans="1:7" x14ac:dyDescent="0.25">
      <c r="A157" s="116" t="str">
        <f t="shared" si="22"/>
        <v/>
      </c>
      <c r="B157" s="100" t="str">
        <f t="shared" si="21"/>
        <v/>
      </c>
      <c r="C157" s="90" t="str">
        <f t="shared" si="23"/>
        <v/>
      </c>
      <c r="D157" s="117" t="str">
        <f t="shared" si="24"/>
        <v/>
      </c>
      <c r="E157" s="117" t="str">
        <f t="shared" si="25"/>
        <v/>
      </c>
      <c r="F157" s="117" t="str">
        <f t="shared" si="26"/>
        <v/>
      </c>
      <c r="G157" s="90" t="str">
        <f t="shared" si="27"/>
        <v/>
      </c>
    </row>
    <row r="158" spans="1:7" x14ac:dyDescent="0.25">
      <c r="A158" s="116" t="str">
        <f t="shared" si="22"/>
        <v/>
      </c>
      <c r="B158" s="100" t="str">
        <f t="shared" si="21"/>
        <v/>
      </c>
      <c r="C158" s="90" t="str">
        <f t="shared" si="23"/>
        <v/>
      </c>
      <c r="D158" s="117" t="str">
        <f t="shared" si="24"/>
        <v/>
      </c>
      <c r="E158" s="117" t="str">
        <f t="shared" si="25"/>
        <v/>
      </c>
      <c r="F158" s="117" t="str">
        <f t="shared" si="26"/>
        <v/>
      </c>
      <c r="G158" s="90" t="str">
        <f t="shared" si="27"/>
        <v/>
      </c>
    </row>
    <row r="159" spans="1:7" x14ac:dyDescent="0.25">
      <c r="A159" s="116" t="str">
        <f t="shared" si="22"/>
        <v/>
      </c>
      <c r="B159" s="100" t="str">
        <f t="shared" si="21"/>
        <v/>
      </c>
      <c r="C159" s="90" t="str">
        <f t="shared" si="23"/>
        <v/>
      </c>
      <c r="D159" s="117" t="str">
        <f t="shared" si="24"/>
        <v/>
      </c>
      <c r="E159" s="117" t="str">
        <f t="shared" si="25"/>
        <v/>
      </c>
      <c r="F159" s="117" t="str">
        <f t="shared" si="26"/>
        <v/>
      </c>
      <c r="G159" s="90" t="str">
        <f t="shared" si="27"/>
        <v/>
      </c>
    </row>
    <row r="160" spans="1:7" x14ac:dyDescent="0.25">
      <c r="A160" s="116" t="str">
        <f t="shared" si="22"/>
        <v/>
      </c>
      <c r="B160" s="100" t="str">
        <f t="shared" si="21"/>
        <v/>
      </c>
      <c r="C160" s="90" t="str">
        <f t="shared" si="23"/>
        <v/>
      </c>
      <c r="D160" s="117" t="str">
        <f t="shared" si="24"/>
        <v/>
      </c>
      <c r="E160" s="117" t="str">
        <f t="shared" si="25"/>
        <v/>
      </c>
      <c r="F160" s="117" t="str">
        <f t="shared" si="26"/>
        <v/>
      </c>
      <c r="G160" s="90" t="str">
        <f t="shared" si="27"/>
        <v/>
      </c>
    </row>
    <row r="161" spans="1:7" x14ac:dyDescent="0.25">
      <c r="A161" s="116" t="str">
        <f t="shared" si="22"/>
        <v/>
      </c>
      <c r="B161" s="100" t="str">
        <f t="shared" si="21"/>
        <v/>
      </c>
      <c r="C161" s="90" t="str">
        <f t="shared" si="23"/>
        <v/>
      </c>
      <c r="D161" s="117" t="str">
        <f t="shared" si="24"/>
        <v/>
      </c>
      <c r="E161" s="117" t="str">
        <f t="shared" si="25"/>
        <v/>
      </c>
      <c r="F161" s="117" t="str">
        <f t="shared" si="26"/>
        <v/>
      </c>
      <c r="G161" s="90" t="str">
        <f t="shared" si="27"/>
        <v/>
      </c>
    </row>
    <row r="162" spans="1:7" x14ac:dyDescent="0.25">
      <c r="A162" s="116" t="str">
        <f t="shared" si="22"/>
        <v/>
      </c>
      <c r="B162" s="100" t="str">
        <f t="shared" si="21"/>
        <v/>
      </c>
      <c r="C162" s="90" t="str">
        <f t="shared" si="23"/>
        <v/>
      </c>
      <c r="D162" s="117" t="str">
        <f t="shared" si="24"/>
        <v/>
      </c>
      <c r="E162" s="117" t="str">
        <f t="shared" si="25"/>
        <v/>
      </c>
      <c r="F162" s="117" t="str">
        <f t="shared" si="26"/>
        <v/>
      </c>
      <c r="G162" s="90" t="str">
        <f t="shared" si="27"/>
        <v/>
      </c>
    </row>
    <row r="163" spans="1:7" x14ac:dyDescent="0.25">
      <c r="A163" s="116" t="str">
        <f t="shared" si="22"/>
        <v/>
      </c>
      <c r="B163" s="100" t="str">
        <f t="shared" si="21"/>
        <v/>
      </c>
      <c r="C163" s="90" t="str">
        <f t="shared" si="23"/>
        <v/>
      </c>
      <c r="D163" s="117" t="str">
        <f t="shared" si="24"/>
        <v/>
      </c>
      <c r="E163" s="117" t="str">
        <f t="shared" si="25"/>
        <v/>
      </c>
      <c r="F163" s="117" t="str">
        <f t="shared" si="26"/>
        <v/>
      </c>
      <c r="G163" s="90" t="str">
        <f t="shared" si="27"/>
        <v/>
      </c>
    </row>
    <row r="164" spans="1:7" x14ac:dyDescent="0.25">
      <c r="A164" s="116" t="str">
        <f t="shared" si="22"/>
        <v/>
      </c>
      <c r="B164" s="100" t="str">
        <f t="shared" si="21"/>
        <v/>
      </c>
      <c r="C164" s="90" t="str">
        <f t="shared" si="23"/>
        <v/>
      </c>
      <c r="D164" s="117" t="str">
        <f t="shared" si="24"/>
        <v/>
      </c>
      <c r="E164" s="117" t="str">
        <f t="shared" si="25"/>
        <v/>
      </c>
      <c r="F164" s="117" t="str">
        <f t="shared" si="26"/>
        <v/>
      </c>
      <c r="G164" s="90" t="str">
        <f t="shared" si="27"/>
        <v/>
      </c>
    </row>
    <row r="165" spans="1:7" x14ac:dyDescent="0.25">
      <c r="A165" s="116" t="str">
        <f t="shared" si="22"/>
        <v/>
      </c>
      <c r="B165" s="100" t="str">
        <f t="shared" si="21"/>
        <v/>
      </c>
      <c r="C165" s="90" t="str">
        <f t="shared" si="23"/>
        <v/>
      </c>
      <c r="D165" s="117" t="str">
        <f t="shared" si="24"/>
        <v/>
      </c>
      <c r="E165" s="117" t="str">
        <f t="shared" si="25"/>
        <v/>
      </c>
      <c r="F165" s="117" t="str">
        <f t="shared" si="26"/>
        <v/>
      </c>
      <c r="G165" s="90" t="str">
        <f t="shared" si="27"/>
        <v/>
      </c>
    </row>
    <row r="166" spans="1:7" x14ac:dyDescent="0.25">
      <c r="A166" s="116" t="str">
        <f t="shared" si="22"/>
        <v/>
      </c>
      <c r="B166" s="100" t="str">
        <f t="shared" si="21"/>
        <v/>
      </c>
      <c r="C166" s="90" t="str">
        <f t="shared" si="23"/>
        <v/>
      </c>
      <c r="D166" s="117" t="str">
        <f t="shared" si="24"/>
        <v/>
      </c>
      <c r="E166" s="117" t="str">
        <f t="shared" si="25"/>
        <v/>
      </c>
      <c r="F166" s="117" t="str">
        <f t="shared" si="26"/>
        <v/>
      </c>
      <c r="G166" s="90" t="str">
        <f t="shared" si="27"/>
        <v/>
      </c>
    </row>
    <row r="167" spans="1:7" x14ac:dyDescent="0.25">
      <c r="A167" s="116" t="str">
        <f t="shared" si="22"/>
        <v/>
      </c>
      <c r="B167" s="100" t="str">
        <f t="shared" si="21"/>
        <v/>
      </c>
      <c r="C167" s="90" t="str">
        <f t="shared" si="23"/>
        <v/>
      </c>
      <c r="D167" s="117" t="str">
        <f t="shared" si="24"/>
        <v/>
      </c>
      <c r="E167" s="117" t="str">
        <f t="shared" si="25"/>
        <v/>
      </c>
      <c r="F167" s="117" t="str">
        <f t="shared" si="26"/>
        <v/>
      </c>
      <c r="G167" s="90" t="str">
        <f t="shared" si="27"/>
        <v/>
      </c>
    </row>
    <row r="168" spans="1:7" x14ac:dyDescent="0.25">
      <c r="A168" s="116" t="str">
        <f t="shared" si="22"/>
        <v/>
      </c>
      <c r="B168" s="100" t="str">
        <f t="shared" si="21"/>
        <v/>
      </c>
      <c r="C168" s="90" t="str">
        <f t="shared" si="23"/>
        <v/>
      </c>
      <c r="D168" s="117" t="str">
        <f t="shared" si="24"/>
        <v/>
      </c>
      <c r="E168" s="117" t="str">
        <f t="shared" si="25"/>
        <v/>
      </c>
      <c r="F168" s="117" t="str">
        <f t="shared" si="26"/>
        <v/>
      </c>
      <c r="G168" s="90" t="str">
        <f t="shared" si="27"/>
        <v/>
      </c>
    </row>
    <row r="169" spans="1:7" x14ac:dyDescent="0.25">
      <c r="A169" s="116" t="str">
        <f t="shared" si="22"/>
        <v/>
      </c>
      <c r="B169" s="100" t="str">
        <f t="shared" si="21"/>
        <v/>
      </c>
      <c r="C169" s="90" t="str">
        <f t="shared" si="23"/>
        <v/>
      </c>
      <c r="D169" s="117" t="str">
        <f t="shared" si="24"/>
        <v/>
      </c>
      <c r="E169" s="117" t="str">
        <f t="shared" si="25"/>
        <v/>
      </c>
      <c r="F169" s="117" t="str">
        <f t="shared" si="26"/>
        <v/>
      </c>
      <c r="G169" s="90" t="str">
        <f t="shared" si="27"/>
        <v/>
      </c>
    </row>
    <row r="170" spans="1:7" x14ac:dyDescent="0.25">
      <c r="A170" s="116" t="str">
        <f t="shared" si="22"/>
        <v/>
      </c>
      <c r="B170" s="100" t="str">
        <f t="shared" si="21"/>
        <v/>
      </c>
      <c r="C170" s="90" t="str">
        <f t="shared" si="23"/>
        <v/>
      </c>
      <c r="D170" s="117" t="str">
        <f t="shared" si="24"/>
        <v/>
      </c>
      <c r="E170" s="117" t="str">
        <f t="shared" si="25"/>
        <v/>
      </c>
      <c r="F170" s="117" t="str">
        <f t="shared" si="26"/>
        <v/>
      </c>
      <c r="G170" s="90" t="str">
        <f t="shared" si="27"/>
        <v/>
      </c>
    </row>
    <row r="171" spans="1:7" x14ac:dyDescent="0.25">
      <c r="A171" s="116" t="str">
        <f t="shared" si="22"/>
        <v/>
      </c>
      <c r="B171" s="100" t="str">
        <f t="shared" si="21"/>
        <v/>
      </c>
      <c r="C171" s="90" t="str">
        <f t="shared" si="23"/>
        <v/>
      </c>
      <c r="D171" s="117" t="str">
        <f t="shared" si="24"/>
        <v/>
      </c>
      <c r="E171" s="117" t="str">
        <f t="shared" si="25"/>
        <v/>
      </c>
      <c r="F171" s="117" t="str">
        <f t="shared" si="26"/>
        <v/>
      </c>
      <c r="G171" s="90" t="str">
        <f t="shared" si="27"/>
        <v/>
      </c>
    </row>
    <row r="172" spans="1:7" x14ac:dyDescent="0.25">
      <c r="A172" s="116" t="str">
        <f t="shared" si="22"/>
        <v/>
      </c>
      <c r="B172" s="100" t="str">
        <f t="shared" si="21"/>
        <v/>
      </c>
      <c r="C172" s="90" t="str">
        <f t="shared" si="23"/>
        <v/>
      </c>
      <c r="D172" s="117" t="str">
        <f t="shared" si="24"/>
        <v/>
      </c>
      <c r="E172" s="117" t="str">
        <f t="shared" si="25"/>
        <v/>
      </c>
      <c r="F172" s="117" t="str">
        <f t="shared" si="26"/>
        <v/>
      </c>
      <c r="G172" s="90" t="str">
        <f t="shared" si="27"/>
        <v/>
      </c>
    </row>
    <row r="173" spans="1:7" x14ac:dyDescent="0.25">
      <c r="A173" s="116" t="str">
        <f t="shared" si="22"/>
        <v/>
      </c>
      <c r="B173" s="100" t="str">
        <f t="shared" si="21"/>
        <v/>
      </c>
      <c r="C173" s="90" t="str">
        <f t="shared" si="23"/>
        <v/>
      </c>
      <c r="D173" s="117" t="str">
        <f t="shared" si="24"/>
        <v/>
      </c>
      <c r="E173" s="117" t="str">
        <f t="shared" si="25"/>
        <v/>
      </c>
      <c r="F173" s="117" t="str">
        <f t="shared" si="26"/>
        <v/>
      </c>
      <c r="G173" s="90" t="str">
        <f t="shared" si="27"/>
        <v/>
      </c>
    </row>
    <row r="174" spans="1:7" x14ac:dyDescent="0.25">
      <c r="A174" s="116" t="str">
        <f t="shared" si="22"/>
        <v/>
      </c>
      <c r="B174" s="100" t="str">
        <f t="shared" si="21"/>
        <v/>
      </c>
      <c r="C174" s="90" t="str">
        <f t="shared" si="23"/>
        <v/>
      </c>
      <c r="D174" s="117" t="str">
        <f t="shared" si="24"/>
        <v/>
      </c>
      <c r="E174" s="117" t="str">
        <f t="shared" si="25"/>
        <v/>
      </c>
      <c r="F174" s="117" t="str">
        <f t="shared" si="26"/>
        <v/>
      </c>
      <c r="G174" s="90" t="str">
        <f t="shared" si="27"/>
        <v/>
      </c>
    </row>
    <row r="175" spans="1:7" x14ac:dyDescent="0.25">
      <c r="A175" s="116" t="str">
        <f t="shared" si="22"/>
        <v/>
      </c>
      <c r="B175" s="100" t="str">
        <f t="shared" si="21"/>
        <v/>
      </c>
      <c r="C175" s="90" t="str">
        <f t="shared" si="23"/>
        <v/>
      </c>
      <c r="D175" s="117" t="str">
        <f t="shared" si="24"/>
        <v/>
      </c>
      <c r="E175" s="117" t="str">
        <f t="shared" si="25"/>
        <v/>
      </c>
      <c r="F175" s="117" t="str">
        <f t="shared" si="26"/>
        <v/>
      </c>
      <c r="G175" s="90" t="str">
        <f t="shared" si="27"/>
        <v/>
      </c>
    </row>
    <row r="176" spans="1:7" x14ac:dyDescent="0.25">
      <c r="A176" s="116" t="str">
        <f t="shared" si="22"/>
        <v/>
      </c>
      <c r="B176" s="100" t="str">
        <f t="shared" si="21"/>
        <v/>
      </c>
      <c r="C176" s="90" t="str">
        <f t="shared" si="23"/>
        <v/>
      </c>
      <c r="D176" s="117" t="str">
        <f t="shared" si="24"/>
        <v/>
      </c>
      <c r="E176" s="117" t="str">
        <f t="shared" si="25"/>
        <v/>
      </c>
      <c r="F176" s="117" t="str">
        <f t="shared" si="26"/>
        <v/>
      </c>
      <c r="G176" s="90" t="str">
        <f t="shared" si="27"/>
        <v/>
      </c>
    </row>
    <row r="177" spans="1:7" x14ac:dyDescent="0.25">
      <c r="A177" s="116" t="str">
        <f t="shared" si="22"/>
        <v/>
      </c>
      <c r="B177" s="100" t="str">
        <f t="shared" si="21"/>
        <v/>
      </c>
      <c r="C177" s="90" t="str">
        <f t="shared" si="23"/>
        <v/>
      </c>
      <c r="D177" s="117" t="str">
        <f t="shared" si="24"/>
        <v/>
      </c>
      <c r="E177" s="117" t="str">
        <f t="shared" si="25"/>
        <v/>
      </c>
      <c r="F177" s="117" t="str">
        <f t="shared" si="26"/>
        <v/>
      </c>
      <c r="G177" s="90" t="str">
        <f t="shared" si="27"/>
        <v/>
      </c>
    </row>
    <row r="178" spans="1:7" x14ac:dyDescent="0.25">
      <c r="A178" s="116" t="str">
        <f t="shared" si="22"/>
        <v/>
      </c>
      <c r="B178" s="100" t="str">
        <f t="shared" si="21"/>
        <v/>
      </c>
      <c r="C178" s="90" t="str">
        <f t="shared" si="23"/>
        <v/>
      </c>
      <c r="D178" s="117" t="str">
        <f t="shared" si="24"/>
        <v/>
      </c>
      <c r="E178" s="117" t="str">
        <f t="shared" si="25"/>
        <v/>
      </c>
      <c r="F178" s="117" t="str">
        <f t="shared" si="26"/>
        <v/>
      </c>
      <c r="G178" s="90" t="str">
        <f t="shared" si="27"/>
        <v/>
      </c>
    </row>
    <row r="179" spans="1:7" x14ac:dyDescent="0.25">
      <c r="A179" s="116" t="str">
        <f t="shared" si="22"/>
        <v/>
      </c>
      <c r="B179" s="100" t="str">
        <f t="shared" si="21"/>
        <v/>
      </c>
      <c r="C179" s="90" t="str">
        <f t="shared" si="23"/>
        <v/>
      </c>
      <c r="D179" s="117" t="str">
        <f t="shared" si="24"/>
        <v/>
      </c>
      <c r="E179" s="117" t="str">
        <f t="shared" si="25"/>
        <v/>
      </c>
      <c r="F179" s="117" t="str">
        <f t="shared" si="26"/>
        <v/>
      </c>
      <c r="G179" s="90" t="str">
        <f t="shared" si="27"/>
        <v/>
      </c>
    </row>
    <row r="180" spans="1:7" x14ac:dyDescent="0.25">
      <c r="A180" s="116" t="str">
        <f t="shared" si="22"/>
        <v/>
      </c>
      <c r="B180" s="100" t="str">
        <f t="shared" si="21"/>
        <v/>
      </c>
      <c r="C180" s="90" t="str">
        <f t="shared" si="23"/>
        <v/>
      </c>
      <c r="D180" s="117" t="str">
        <f t="shared" si="24"/>
        <v/>
      </c>
      <c r="E180" s="117" t="str">
        <f t="shared" si="25"/>
        <v/>
      </c>
      <c r="F180" s="117" t="str">
        <f t="shared" si="26"/>
        <v/>
      </c>
      <c r="G180" s="90" t="str">
        <f t="shared" si="27"/>
        <v/>
      </c>
    </row>
    <row r="181" spans="1:7" x14ac:dyDescent="0.25">
      <c r="A181" s="116" t="str">
        <f t="shared" si="22"/>
        <v/>
      </c>
      <c r="B181" s="100" t="str">
        <f t="shared" si="21"/>
        <v/>
      </c>
      <c r="C181" s="90" t="str">
        <f t="shared" si="23"/>
        <v/>
      </c>
      <c r="D181" s="117" t="str">
        <f t="shared" si="24"/>
        <v/>
      </c>
      <c r="E181" s="117" t="str">
        <f t="shared" si="25"/>
        <v/>
      </c>
      <c r="F181" s="117" t="str">
        <f t="shared" si="26"/>
        <v/>
      </c>
      <c r="G181" s="90" t="str">
        <f t="shared" si="27"/>
        <v/>
      </c>
    </row>
    <row r="182" spans="1:7" x14ac:dyDescent="0.25">
      <c r="A182" s="116" t="str">
        <f t="shared" si="22"/>
        <v/>
      </c>
      <c r="B182" s="100" t="str">
        <f t="shared" si="21"/>
        <v/>
      </c>
      <c r="C182" s="90" t="str">
        <f t="shared" si="23"/>
        <v/>
      </c>
      <c r="D182" s="117" t="str">
        <f t="shared" si="24"/>
        <v/>
      </c>
      <c r="E182" s="117" t="str">
        <f t="shared" si="25"/>
        <v/>
      </c>
      <c r="F182" s="117" t="str">
        <f t="shared" si="26"/>
        <v/>
      </c>
      <c r="G182" s="90" t="str">
        <f t="shared" si="27"/>
        <v/>
      </c>
    </row>
    <row r="183" spans="1:7" x14ac:dyDescent="0.25">
      <c r="A183" s="116" t="str">
        <f t="shared" si="22"/>
        <v/>
      </c>
      <c r="B183" s="100" t="str">
        <f t="shared" si="21"/>
        <v/>
      </c>
      <c r="C183" s="90" t="str">
        <f t="shared" si="23"/>
        <v/>
      </c>
      <c r="D183" s="117" t="str">
        <f t="shared" si="24"/>
        <v/>
      </c>
      <c r="E183" s="117" t="str">
        <f t="shared" si="25"/>
        <v/>
      </c>
      <c r="F183" s="117" t="str">
        <f t="shared" si="26"/>
        <v/>
      </c>
      <c r="G183" s="90" t="str">
        <f t="shared" si="27"/>
        <v/>
      </c>
    </row>
    <row r="184" spans="1:7" x14ac:dyDescent="0.25">
      <c r="A184" s="116" t="str">
        <f t="shared" si="22"/>
        <v/>
      </c>
      <c r="B184" s="100" t="str">
        <f t="shared" si="21"/>
        <v/>
      </c>
      <c r="C184" s="90" t="str">
        <f t="shared" si="23"/>
        <v/>
      </c>
      <c r="D184" s="117" t="str">
        <f t="shared" si="24"/>
        <v/>
      </c>
      <c r="E184" s="117" t="str">
        <f t="shared" si="25"/>
        <v/>
      </c>
      <c r="F184" s="117" t="str">
        <f t="shared" si="26"/>
        <v/>
      </c>
      <c r="G184" s="90" t="str">
        <f t="shared" si="27"/>
        <v/>
      </c>
    </row>
    <row r="185" spans="1:7" x14ac:dyDescent="0.25">
      <c r="A185" s="116" t="str">
        <f t="shared" si="22"/>
        <v/>
      </c>
      <c r="B185" s="100" t="str">
        <f t="shared" si="21"/>
        <v/>
      </c>
      <c r="C185" s="90" t="str">
        <f t="shared" si="23"/>
        <v/>
      </c>
      <c r="D185" s="117" t="str">
        <f t="shared" si="24"/>
        <v/>
      </c>
      <c r="E185" s="117" t="str">
        <f t="shared" si="25"/>
        <v/>
      </c>
      <c r="F185" s="117" t="str">
        <f t="shared" si="26"/>
        <v/>
      </c>
      <c r="G185" s="90" t="str">
        <f t="shared" si="27"/>
        <v/>
      </c>
    </row>
    <row r="186" spans="1:7" x14ac:dyDescent="0.25">
      <c r="A186" s="116" t="str">
        <f t="shared" si="22"/>
        <v/>
      </c>
      <c r="B186" s="100" t="str">
        <f t="shared" si="21"/>
        <v/>
      </c>
      <c r="C186" s="90" t="str">
        <f t="shared" si="23"/>
        <v/>
      </c>
      <c r="D186" s="117" t="str">
        <f t="shared" si="24"/>
        <v/>
      </c>
      <c r="E186" s="117" t="str">
        <f t="shared" si="25"/>
        <v/>
      </c>
      <c r="F186" s="117" t="str">
        <f t="shared" si="26"/>
        <v/>
      </c>
      <c r="G186" s="90" t="str">
        <f t="shared" si="27"/>
        <v/>
      </c>
    </row>
    <row r="187" spans="1:7" x14ac:dyDescent="0.25">
      <c r="A187" s="116" t="str">
        <f t="shared" si="22"/>
        <v/>
      </c>
      <c r="B187" s="100" t="str">
        <f t="shared" si="21"/>
        <v/>
      </c>
      <c r="C187" s="90" t="str">
        <f t="shared" si="23"/>
        <v/>
      </c>
      <c r="D187" s="117" t="str">
        <f t="shared" si="24"/>
        <v/>
      </c>
      <c r="E187" s="117" t="str">
        <f t="shared" si="25"/>
        <v/>
      </c>
      <c r="F187" s="117" t="str">
        <f t="shared" si="26"/>
        <v/>
      </c>
      <c r="G187" s="90" t="str">
        <f t="shared" si="27"/>
        <v/>
      </c>
    </row>
    <row r="188" spans="1:7" x14ac:dyDescent="0.25">
      <c r="A188" s="116" t="str">
        <f t="shared" si="22"/>
        <v/>
      </c>
      <c r="B188" s="100" t="str">
        <f t="shared" si="21"/>
        <v/>
      </c>
      <c r="C188" s="90" t="str">
        <f t="shared" si="23"/>
        <v/>
      </c>
      <c r="D188" s="117" t="str">
        <f t="shared" si="24"/>
        <v/>
      </c>
      <c r="E188" s="117" t="str">
        <f t="shared" si="25"/>
        <v/>
      </c>
      <c r="F188" s="117" t="str">
        <f t="shared" si="26"/>
        <v/>
      </c>
      <c r="G188" s="90" t="str">
        <f t="shared" si="27"/>
        <v/>
      </c>
    </row>
    <row r="189" spans="1:7" x14ac:dyDescent="0.25">
      <c r="A189" s="116" t="str">
        <f t="shared" si="22"/>
        <v/>
      </c>
      <c r="B189" s="100" t="str">
        <f t="shared" si="21"/>
        <v/>
      </c>
      <c r="C189" s="90" t="str">
        <f t="shared" si="23"/>
        <v/>
      </c>
      <c r="D189" s="117" t="str">
        <f t="shared" si="24"/>
        <v/>
      </c>
      <c r="E189" s="117" t="str">
        <f t="shared" si="25"/>
        <v/>
      </c>
      <c r="F189" s="117" t="str">
        <f t="shared" si="26"/>
        <v/>
      </c>
      <c r="G189" s="90" t="str">
        <f t="shared" si="27"/>
        <v/>
      </c>
    </row>
    <row r="190" spans="1:7" x14ac:dyDescent="0.25">
      <c r="A190" s="116" t="str">
        <f t="shared" si="22"/>
        <v/>
      </c>
      <c r="B190" s="100" t="str">
        <f t="shared" si="21"/>
        <v/>
      </c>
      <c r="C190" s="90" t="str">
        <f t="shared" si="23"/>
        <v/>
      </c>
      <c r="D190" s="117" t="str">
        <f t="shared" si="24"/>
        <v/>
      </c>
      <c r="E190" s="117" t="str">
        <f t="shared" si="25"/>
        <v/>
      </c>
      <c r="F190" s="117" t="str">
        <f t="shared" si="26"/>
        <v/>
      </c>
      <c r="G190" s="90" t="str">
        <f t="shared" si="27"/>
        <v/>
      </c>
    </row>
    <row r="191" spans="1:7" x14ac:dyDescent="0.25">
      <c r="A191" s="116" t="str">
        <f t="shared" si="22"/>
        <v/>
      </c>
      <c r="B191" s="100" t="str">
        <f t="shared" si="21"/>
        <v/>
      </c>
      <c r="C191" s="90" t="str">
        <f t="shared" si="23"/>
        <v/>
      </c>
      <c r="D191" s="117" t="str">
        <f t="shared" si="24"/>
        <v/>
      </c>
      <c r="E191" s="117" t="str">
        <f t="shared" si="25"/>
        <v/>
      </c>
      <c r="F191" s="117" t="str">
        <f t="shared" si="26"/>
        <v/>
      </c>
      <c r="G191" s="90" t="str">
        <f t="shared" si="27"/>
        <v/>
      </c>
    </row>
    <row r="192" spans="1:7" x14ac:dyDescent="0.25">
      <c r="A192" s="116" t="str">
        <f t="shared" si="22"/>
        <v/>
      </c>
      <c r="B192" s="100" t="str">
        <f t="shared" si="21"/>
        <v/>
      </c>
      <c r="C192" s="90" t="str">
        <f t="shared" si="23"/>
        <v/>
      </c>
      <c r="D192" s="117" t="str">
        <f t="shared" si="24"/>
        <v/>
      </c>
      <c r="E192" s="117" t="str">
        <f t="shared" si="25"/>
        <v/>
      </c>
      <c r="F192" s="117" t="str">
        <f t="shared" si="26"/>
        <v/>
      </c>
      <c r="G192" s="90" t="str">
        <f t="shared" si="27"/>
        <v/>
      </c>
    </row>
    <row r="193" spans="1:7" x14ac:dyDescent="0.25">
      <c r="A193" s="116" t="str">
        <f t="shared" si="22"/>
        <v/>
      </c>
      <c r="B193" s="100" t="str">
        <f t="shared" si="21"/>
        <v/>
      </c>
      <c r="C193" s="90" t="str">
        <f t="shared" si="23"/>
        <v/>
      </c>
      <c r="D193" s="117" t="str">
        <f t="shared" si="24"/>
        <v/>
      </c>
      <c r="E193" s="117" t="str">
        <f t="shared" si="25"/>
        <v/>
      </c>
      <c r="F193" s="117" t="str">
        <f t="shared" si="26"/>
        <v/>
      </c>
      <c r="G193" s="90" t="str">
        <f t="shared" si="27"/>
        <v/>
      </c>
    </row>
    <row r="194" spans="1:7" x14ac:dyDescent="0.25">
      <c r="A194" s="116" t="str">
        <f t="shared" si="22"/>
        <v/>
      </c>
      <c r="B194" s="100" t="str">
        <f t="shared" si="21"/>
        <v/>
      </c>
      <c r="C194" s="90" t="str">
        <f t="shared" si="23"/>
        <v/>
      </c>
      <c r="D194" s="117" t="str">
        <f t="shared" si="24"/>
        <v/>
      </c>
      <c r="E194" s="117" t="str">
        <f t="shared" si="25"/>
        <v/>
      </c>
      <c r="F194" s="117" t="str">
        <f t="shared" si="26"/>
        <v/>
      </c>
      <c r="G194" s="90" t="str">
        <f t="shared" si="27"/>
        <v/>
      </c>
    </row>
    <row r="195" spans="1:7" x14ac:dyDescent="0.25">
      <c r="A195" s="116" t="str">
        <f t="shared" si="22"/>
        <v/>
      </c>
      <c r="B195" s="100" t="str">
        <f t="shared" si="21"/>
        <v/>
      </c>
      <c r="C195" s="90" t="str">
        <f t="shared" si="23"/>
        <v/>
      </c>
      <c r="D195" s="117" t="str">
        <f t="shared" si="24"/>
        <v/>
      </c>
      <c r="E195" s="117" t="str">
        <f t="shared" si="25"/>
        <v/>
      </c>
      <c r="F195" s="117" t="str">
        <f t="shared" si="26"/>
        <v/>
      </c>
      <c r="G195" s="90" t="str">
        <f t="shared" si="27"/>
        <v/>
      </c>
    </row>
    <row r="196" spans="1:7" x14ac:dyDescent="0.25">
      <c r="A196" s="116" t="str">
        <f t="shared" si="22"/>
        <v/>
      </c>
      <c r="B196" s="100" t="str">
        <f t="shared" si="21"/>
        <v/>
      </c>
      <c r="C196" s="90" t="str">
        <f t="shared" si="23"/>
        <v/>
      </c>
      <c r="D196" s="117" t="str">
        <f t="shared" si="24"/>
        <v/>
      </c>
      <c r="E196" s="117" t="str">
        <f t="shared" si="25"/>
        <v/>
      </c>
      <c r="F196" s="117" t="str">
        <f t="shared" si="26"/>
        <v/>
      </c>
      <c r="G196" s="90" t="str">
        <f t="shared" si="27"/>
        <v/>
      </c>
    </row>
    <row r="197" spans="1:7" x14ac:dyDescent="0.25">
      <c r="A197" s="116" t="str">
        <f t="shared" si="22"/>
        <v/>
      </c>
      <c r="B197" s="100" t="str">
        <f t="shared" si="21"/>
        <v/>
      </c>
      <c r="C197" s="90" t="str">
        <f t="shared" si="23"/>
        <v/>
      </c>
      <c r="D197" s="117" t="str">
        <f t="shared" si="24"/>
        <v/>
      </c>
      <c r="E197" s="117" t="str">
        <f t="shared" si="25"/>
        <v/>
      </c>
      <c r="F197" s="117" t="str">
        <f t="shared" si="26"/>
        <v/>
      </c>
      <c r="G197" s="90" t="str">
        <f t="shared" si="27"/>
        <v/>
      </c>
    </row>
    <row r="198" spans="1:7" x14ac:dyDescent="0.25">
      <c r="A198" s="116" t="str">
        <f t="shared" si="22"/>
        <v/>
      </c>
      <c r="B198" s="100" t="str">
        <f t="shared" si="21"/>
        <v/>
      </c>
      <c r="C198" s="90" t="str">
        <f t="shared" si="23"/>
        <v/>
      </c>
      <c r="D198" s="117" t="str">
        <f t="shared" si="24"/>
        <v/>
      </c>
      <c r="E198" s="117" t="str">
        <f t="shared" si="25"/>
        <v/>
      </c>
      <c r="F198" s="117" t="str">
        <f t="shared" si="26"/>
        <v/>
      </c>
      <c r="G198" s="90" t="str">
        <f t="shared" si="27"/>
        <v/>
      </c>
    </row>
    <row r="199" spans="1:7" x14ac:dyDescent="0.25">
      <c r="A199" s="116" t="str">
        <f t="shared" si="22"/>
        <v/>
      </c>
      <c r="B199" s="100" t="str">
        <f t="shared" si="21"/>
        <v/>
      </c>
      <c r="C199" s="90" t="str">
        <f t="shared" si="23"/>
        <v/>
      </c>
      <c r="D199" s="117" t="str">
        <f t="shared" si="24"/>
        <v/>
      </c>
      <c r="E199" s="117" t="str">
        <f t="shared" si="25"/>
        <v/>
      </c>
      <c r="F199" s="117" t="str">
        <f t="shared" si="26"/>
        <v/>
      </c>
      <c r="G199" s="90" t="str">
        <f t="shared" si="27"/>
        <v/>
      </c>
    </row>
    <row r="200" spans="1:7" x14ac:dyDescent="0.25">
      <c r="A200" s="116" t="str">
        <f t="shared" si="22"/>
        <v/>
      </c>
      <c r="B200" s="100" t="str">
        <f t="shared" si="21"/>
        <v/>
      </c>
      <c r="C200" s="90" t="str">
        <f t="shared" si="23"/>
        <v/>
      </c>
      <c r="D200" s="117" t="str">
        <f t="shared" si="24"/>
        <v/>
      </c>
      <c r="E200" s="117" t="str">
        <f t="shared" si="25"/>
        <v/>
      </c>
      <c r="F200" s="117" t="str">
        <f t="shared" si="26"/>
        <v/>
      </c>
      <c r="G200" s="90" t="str">
        <f t="shared" si="27"/>
        <v/>
      </c>
    </row>
    <row r="201" spans="1:7" x14ac:dyDescent="0.25">
      <c r="A201" s="116" t="str">
        <f t="shared" si="22"/>
        <v/>
      </c>
      <c r="B201" s="100" t="str">
        <f t="shared" si="21"/>
        <v/>
      </c>
      <c r="C201" s="90" t="str">
        <f t="shared" si="23"/>
        <v/>
      </c>
      <c r="D201" s="117" t="str">
        <f t="shared" si="24"/>
        <v/>
      </c>
      <c r="E201" s="117" t="str">
        <f t="shared" si="25"/>
        <v/>
      </c>
      <c r="F201" s="117" t="str">
        <f t="shared" si="26"/>
        <v/>
      </c>
      <c r="G201" s="90" t="str">
        <f t="shared" si="27"/>
        <v/>
      </c>
    </row>
    <row r="202" spans="1:7" x14ac:dyDescent="0.25">
      <c r="A202" s="116" t="str">
        <f t="shared" si="22"/>
        <v/>
      </c>
      <c r="B202" s="100" t="str">
        <f t="shared" si="21"/>
        <v/>
      </c>
      <c r="C202" s="90" t="str">
        <f t="shared" si="23"/>
        <v/>
      </c>
      <c r="D202" s="117" t="str">
        <f t="shared" si="24"/>
        <v/>
      </c>
      <c r="E202" s="117" t="str">
        <f t="shared" si="25"/>
        <v/>
      </c>
      <c r="F202" s="117" t="str">
        <f t="shared" si="26"/>
        <v/>
      </c>
      <c r="G202" s="90" t="str">
        <f t="shared" si="27"/>
        <v/>
      </c>
    </row>
    <row r="203" spans="1:7" x14ac:dyDescent="0.25">
      <c r="A203" s="116" t="str">
        <f t="shared" si="22"/>
        <v/>
      </c>
      <c r="B203" s="100" t="str">
        <f t="shared" si="21"/>
        <v/>
      </c>
      <c r="C203" s="90" t="str">
        <f t="shared" si="23"/>
        <v/>
      </c>
      <c r="D203" s="117" t="str">
        <f t="shared" si="24"/>
        <v/>
      </c>
      <c r="E203" s="117" t="str">
        <f t="shared" si="25"/>
        <v/>
      </c>
      <c r="F203" s="117" t="str">
        <f t="shared" si="26"/>
        <v/>
      </c>
      <c r="G203" s="90" t="str">
        <f t="shared" si="27"/>
        <v/>
      </c>
    </row>
    <row r="204" spans="1:7" x14ac:dyDescent="0.25">
      <c r="A204" s="116" t="str">
        <f t="shared" si="22"/>
        <v/>
      </c>
      <c r="B204" s="100" t="str">
        <f t="shared" si="21"/>
        <v/>
      </c>
      <c r="C204" s="90" t="str">
        <f t="shared" si="23"/>
        <v/>
      </c>
      <c r="D204" s="117" t="str">
        <f t="shared" si="24"/>
        <v/>
      </c>
      <c r="E204" s="117" t="str">
        <f t="shared" si="25"/>
        <v/>
      </c>
      <c r="F204" s="117" t="str">
        <f t="shared" si="26"/>
        <v/>
      </c>
      <c r="G204" s="90" t="str">
        <f t="shared" si="27"/>
        <v/>
      </c>
    </row>
    <row r="205" spans="1:7" x14ac:dyDescent="0.25">
      <c r="A205" s="116" t="str">
        <f t="shared" si="22"/>
        <v/>
      </c>
      <c r="B205" s="100" t="str">
        <f t="shared" si="21"/>
        <v/>
      </c>
      <c r="C205" s="90" t="str">
        <f t="shared" si="23"/>
        <v/>
      </c>
      <c r="D205" s="117" t="str">
        <f t="shared" si="24"/>
        <v/>
      </c>
      <c r="E205" s="117" t="str">
        <f t="shared" si="25"/>
        <v/>
      </c>
      <c r="F205" s="117" t="str">
        <f t="shared" si="26"/>
        <v/>
      </c>
      <c r="G205" s="90" t="str">
        <f t="shared" si="27"/>
        <v/>
      </c>
    </row>
    <row r="206" spans="1:7" x14ac:dyDescent="0.25">
      <c r="A206" s="116" t="str">
        <f t="shared" si="22"/>
        <v/>
      </c>
      <c r="B206" s="100" t="str">
        <f t="shared" si="21"/>
        <v/>
      </c>
      <c r="C206" s="90" t="str">
        <f t="shared" si="23"/>
        <v/>
      </c>
      <c r="D206" s="117" t="str">
        <f t="shared" si="24"/>
        <v/>
      </c>
      <c r="E206" s="117" t="str">
        <f t="shared" si="25"/>
        <v/>
      </c>
      <c r="F206" s="117" t="str">
        <f t="shared" si="26"/>
        <v/>
      </c>
      <c r="G206" s="90" t="str">
        <f t="shared" si="27"/>
        <v/>
      </c>
    </row>
    <row r="207" spans="1:7" x14ac:dyDescent="0.25">
      <c r="A207" s="116" t="str">
        <f t="shared" si="22"/>
        <v/>
      </c>
      <c r="B207" s="100" t="str">
        <f t="shared" si="21"/>
        <v/>
      </c>
      <c r="C207" s="90" t="str">
        <f t="shared" si="23"/>
        <v/>
      </c>
      <c r="D207" s="117" t="str">
        <f t="shared" si="24"/>
        <v/>
      </c>
      <c r="E207" s="117" t="str">
        <f t="shared" si="25"/>
        <v/>
      </c>
      <c r="F207" s="117" t="str">
        <f t="shared" si="26"/>
        <v/>
      </c>
      <c r="G207" s="90" t="str">
        <f t="shared" si="27"/>
        <v/>
      </c>
    </row>
    <row r="208" spans="1:7" x14ac:dyDescent="0.25">
      <c r="A208" s="116" t="str">
        <f t="shared" si="22"/>
        <v/>
      </c>
      <c r="B208" s="100" t="str">
        <f t="shared" si="21"/>
        <v/>
      </c>
      <c r="C208" s="90" t="str">
        <f t="shared" si="23"/>
        <v/>
      </c>
      <c r="D208" s="117" t="str">
        <f t="shared" si="24"/>
        <v/>
      </c>
      <c r="E208" s="117" t="str">
        <f t="shared" si="25"/>
        <v/>
      </c>
      <c r="F208" s="117" t="str">
        <f t="shared" si="26"/>
        <v/>
      </c>
      <c r="G208" s="90" t="str">
        <f t="shared" si="27"/>
        <v/>
      </c>
    </row>
    <row r="209" spans="1:7" x14ac:dyDescent="0.25">
      <c r="A209" s="116" t="str">
        <f t="shared" si="22"/>
        <v/>
      </c>
      <c r="B209" s="100" t="str">
        <f t="shared" ref="B209:B272" si="28">IF(B208="","",IF(SUM(B208)+1&lt;=$E$7,SUM(B208)+1,""))</f>
        <v/>
      </c>
      <c r="C209" s="90" t="str">
        <f t="shared" si="23"/>
        <v/>
      </c>
      <c r="D209" s="117" t="str">
        <f t="shared" si="24"/>
        <v/>
      </c>
      <c r="E209" s="117" t="str">
        <f t="shared" si="25"/>
        <v/>
      </c>
      <c r="F209" s="117" t="str">
        <f t="shared" si="26"/>
        <v/>
      </c>
      <c r="G209" s="90" t="str">
        <f t="shared" si="27"/>
        <v/>
      </c>
    </row>
    <row r="210" spans="1:7" x14ac:dyDescent="0.25">
      <c r="A210" s="116" t="str">
        <f t="shared" ref="A210:A273" si="29">IF(B210="","",EDATE(A209,1))</f>
        <v/>
      </c>
      <c r="B210" s="100" t="str">
        <f t="shared" si="28"/>
        <v/>
      </c>
      <c r="C210" s="90" t="str">
        <f t="shared" ref="C210:C273" si="30">IF(B210="","",G209)</f>
        <v/>
      </c>
      <c r="D210" s="117" t="str">
        <f t="shared" ref="D210:D273" si="31">IF(B210="","",IPMT($E$11/12,B210,$E$7,-$E$8,$E$9,0))</f>
        <v/>
      </c>
      <c r="E210" s="117" t="str">
        <f t="shared" ref="E210:E273" si="32">IF(B210="","",PPMT($E$11/12,B210,$E$7,-$E$8,$E$9,0))</f>
        <v/>
      </c>
      <c r="F210" s="117" t="str">
        <f t="shared" ref="F210:F273" si="33">IF(B210="","",SUM(D210:E210))</f>
        <v/>
      </c>
      <c r="G210" s="90" t="str">
        <f t="shared" ref="G210:G273" si="34">IF(B210="","",SUM(C210)-SUM(E210))</f>
        <v/>
      </c>
    </row>
    <row r="211" spans="1:7" x14ac:dyDescent="0.25">
      <c r="A211" s="116" t="str">
        <f t="shared" si="29"/>
        <v/>
      </c>
      <c r="B211" s="100" t="str">
        <f t="shared" si="28"/>
        <v/>
      </c>
      <c r="C211" s="90" t="str">
        <f t="shared" si="30"/>
        <v/>
      </c>
      <c r="D211" s="117" t="str">
        <f t="shared" si="31"/>
        <v/>
      </c>
      <c r="E211" s="117" t="str">
        <f t="shared" si="32"/>
        <v/>
      </c>
      <c r="F211" s="117" t="str">
        <f t="shared" si="33"/>
        <v/>
      </c>
      <c r="G211" s="90" t="str">
        <f t="shared" si="34"/>
        <v/>
      </c>
    </row>
    <row r="212" spans="1:7" x14ac:dyDescent="0.25">
      <c r="A212" s="116" t="str">
        <f t="shared" si="29"/>
        <v/>
      </c>
      <c r="B212" s="100" t="str">
        <f t="shared" si="28"/>
        <v/>
      </c>
      <c r="C212" s="90" t="str">
        <f t="shared" si="30"/>
        <v/>
      </c>
      <c r="D212" s="117" t="str">
        <f t="shared" si="31"/>
        <v/>
      </c>
      <c r="E212" s="117" t="str">
        <f t="shared" si="32"/>
        <v/>
      </c>
      <c r="F212" s="117" t="str">
        <f t="shared" si="33"/>
        <v/>
      </c>
      <c r="G212" s="90" t="str">
        <f t="shared" si="34"/>
        <v/>
      </c>
    </row>
    <row r="213" spans="1:7" x14ac:dyDescent="0.25">
      <c r="A213" s="116" t="str">
        <f t="shared" si="29"/>
        <v/>
      </c>
      <c r="B213" s="100" t="str">
        <f t="shared" si="28"/>
        <v/>
      </c>
      <c r="C213" s="90" t="str">
        <f t="shared" si="30"/>
        <v/>
      </c>
      <c r="D213" s="117" t="str">
        <f t="shared" si="31"/>
        <v/>
      </c>
      <c r="E213" s="117" t="str">
        <f t="shared" si="32"/>
        <v/>
      </c>
      <c r="F213" s="117" t="str">
        <f t="shared" si="33"/>
        <v/>
      </c>
      <c r="G213" s="90" t="str">
        <f t="shared" si="34"/>
        <v/>
      </c>
    </row>
    <row r="214" spans="1:7" x14ac:dyDescent="0.25">
      <c r="A214" s="116" t="str">
        <f t="shared" si="29"/>
        <v/>
      </c>
      <c r="B214" s="100" t="str">
        <f t="shared" si="28"/>
        <v/>
      </c>
      <c r="C214" s="90" t="str">
        <f t="shared" si="30"/>
        <v/>
      </c>
      <c r="D214" s="117" t="str">
        <f t="shared" si="31"/>
        <v/>
      </c>
      <c r="E214" s="117" t="str">
        <f t="shared" si="32"/>
        <v/>
      </c>
      <c r="F214" s="117" t="str">
        <f t="shared" si="33"/>
        <v/>
      </c>
      <c r="G214" s="90" t="str">
        <f t="shared" si="34"/>
        <v/>
      </c>
    </row>
    <row r="215" spans="1:7" x14ac:dyDescent="0.25">
      <c r="A215" s="116" t="str">
        <f t="shared" si="29"/>
        <v/>
      </c>
      <c r="B215" s="100" t="str">
        <f t="shared" si="28"/>
        <v/>
      </c>
      <c r="C215" s="90" t="str">
        <f t="shared" si="30"/>
        <v/>
      </c>
      <c r="D215" s="117" t="str">
        <f t="shared" si="31"/>
        <v/>
      </c>
      <c r="E215" s="117" t="str">
        <f t="shared" si="32"/>
        <v/>
      </c>
      <c r="F215" s="117" t="str">
        <f t="shared" si="33"/>
        <v/>
      </c>
      <c r="G215" s="90" t="str">
        <f t="shared" si="34"/>
        <v/>
      </c>
    </row>
    <row r="216" spans="1:7" x14ac:dyDescent="0.25">
      <c r="A216" s="116" t="str">
        <f t="shared" si="29"/>
        <v/>
      </c>
      <c r="B216" s="100" t="str">
        <f t="shared" si="28"/>
        <v/>
      </c>
      <c r="C216" s="90" t="str">
        <f t="shared" si="30"/>
        <v/>
      </c>
      <c r="D216" s="117" t="str">
        <f t="shared" si="31"/>
        <v/>
      </c>
      <c r="E216" s="117" t="str">
        <f t="shared" si="32"/>
        <v/>
      </c>
      <c r="F216" s="117" t="str">
        <f t="shared" si="33"/>
        <v/>
      </c>
      <c r="G216" s="90" t="str">
        <f t="shared" si="34"/>
        <v/>
      </c>
    </row>
    <row r="217" spans="1:7" x14ac:dyDescent="0.25">
      <c r="A217" s="116" t="str">
        <f t="shared" si="29"/>
        <v/>
      </c>
      <c r="B217" s="100" t="str">
        <f t="shared" si="28"/>
        <v/>
      </c>
      <c r="C217" s="90" t="str">
        <f t="shared" si="30"/>
        <v/>
      </c>
      <c r="D217" s="117" t="str">
        <f t="shared" si="31"/>
        <v/>
      </c>
      <c r="E217" s="117" t="str">
        <f t="shared" si="32"/>
        <v/>
      </c>
      <c r="F217" s="117" t="str">
        <f t="shared" si="33"/>
        <v/>
      </c>
      <c r="G217" s="90" t="str">
        <f t="shared" si="34"/>
        <v/>
      </c>
    </row>
    <row r="218" spans="1:7" x14ac:dyDescent="0.25">
      <c r="A218" s="116" t="str">
        <f t="shared" si="29"/>
        <v/>
      </c>
      <c r="B218" s="100" t="str">
        <f t="shared" si="28"/>
        <v/>
      </c>
      <c r="C218" s="90" t="str">
        <f t="shared" si="30"/>
        <v/>
      </c>
      <c r="D218" s="117" t="str">
        <f t="shared" si="31"/>
        <v/>
      </c>
      <c r="E218" s="117" t="str">
        <f t="shared" si="32"/>
        <v/>
      </c>
      <c r="F218" s="117" t="str">
        <f t="shared" si="33"/>
        <v/>
      </c>
      <c r="G218" s="90" t="str">
        <f t="shared" si="34"/>
        <v/>
      </c>
    </row>
    <row r="219" spans="1:7" x14ac:dyDescent="0.25">
      <c r="A219" s="116" t="str">
        <f t="shared" si="29"/>
        <v/>
      </c>
      <c r="B219" s="100" t="str">
        <f t="shared" si="28"/>
        <v/>
      </c>
      <c r="C219" s="90" t="str">
        <f t="shared" si="30"/>
        <v/>
      </c>
      <c r="D219" s="117" t="str">
        <f t="shared" si="31"/>
        <v/>
      </c>
      <c r="E219" s="117" t="str">
        <f t="shared" si="32"/>
        <v/>
      </c>
      <c r="F219" s="117" t="str">
        <f t="shared" si="33"/>
        <v/>
      </c>
      <c r="G219" s="90" t="str">
        <f t="shared" si="34"/>
        <v/>
      </c>
    </row>
    <row r="220" spans="1:7" x14ac:dyDescent="0.25">
      <c r="A220" s="116" t="str">
        <f t="shared" si="29"/>
        <v/>
      </c>
      <c r="B220" s="100" t="str">
        <f t="shared" si="28"/>
        <v/>
      </c>
      <c r="C220" s="90" t="str">
        <f t="shared" si="30"/>
        <v/>
      </c>
      <c r="D220" s="117" t="str">
        <f t="shared" si="31"/>
        <v/>
      </c>
      <c r="E220" s="117" t="str">
        <f t="shared" si="32"/>
        <v/>
      </c>
      <c r="F220" s="117" t="str">
        <f t="shared" si="33"/>
        <v/>
      </c>
      <c r="G220" s="90" t="str">
        <f t="shared" si="34"/>
        <v/>
      </c>
    </row>
    <row r="221" spans="1:7" x14ac:dyDescent="0.25">
      <c r="A221" s="116" t="str">
        <f t="shared" si="29"/>
        <v/>
      </c>
      <c r="B221" s="100" t="str">
        <f t="shared" si="28"/>
        <v/>
      </c>
      <c r="C221" s="90" t="str">
        <f t="shared" si="30"/>
        <v/>
      </c>
      <c r="D221" s="117" t="str">
        <f t="shared" si="31"/>
        <v/>
      </c>
      <c r="E221" s="117" t="str">
        <f t="shared" si="32"/>
        <v/>
      </c>
      <c r="F221" s="117" t="str">
        <f t="shared" si="33"/>
        <v/>
      </c>
      <c r="G221" s="90" t="str">
        <f t="shared" si="34"/>
        <v/>
      </c>
    </row>
    <row r="222" spans="1:7" x14ac:dyDescent="0.25">
      <c r="A222" s="116" t="str">
        <f t="shared" si="29"/>
        <v/>
      </c>
      <c r="B222" s="100" t="str">
        <f t="shared" si="28"/>
        <v/>
      </c>
      <c r="C222" s="90" t="str">
        <f t="shared" si="30"/>
        <v/>
      </c>
      <c r="D222" s="117" t="str">
        <f t="shared" si="31"/>
        <v/>
      </c>
      <c r="E222" s="117" t="str">
        <f t="shared" si="32"/>
        <v/>
      </c>
      <c r="F222" s="117" t="str">
        <f t="shared" si="33"/>
        <v/>
      </c>
      <c r="G222" s="90" t="str">
        <f t="shared" si="34"/>
        <v/>
      </c>
    </row>
    <row r="223" spans="1:7" x14ac:dyDescent="0.25">
      <c r="A223" s="116" t="str">
        <f t="shared" si="29"/>
        <v/>
      </c>
      <c r="B223" s="100" t="str">
        <f t="shared" si="28"/>
        <v/>
      </c>
      <c r="C223" s="90" t="str">
        <f t="shared" si="30"/>
        <v/>
      </c>
      <c r="D223" s="117" t="str">
        <f t="shared" si="31"/>
        <v/>
      </c>
      <c r="E223" s="117" t="str">
        <f t="shared" si="32"/>
        <v/>
      </c>
      <c r="F223" s="117" t="str">
        <f t="shared" si="33"/>
        <v/>
      </c>
      <c r="G223" s="90" t="str">
        <f t="shared" si="34"/>
        <v/>
      </c>
    </row>
    <row r="224" spans="1:7" x14ac:dyDescent="0.25">
      <c r="A224" s="116" t="str">
        <f t="shared" si="29"/>
        <v/>
      </c>
      <c r="B224" s="100" t="str">
        <f t="shared" si="28"/>
        <v/>
      </c>
      <c r="C224" s="90" t="str">
        <f t="shared" si="30"/>
        <v/>
      </c>
      <c r="D224" s="117" t="str">
        <f t="shared" si="31"/>
        <v/>
      </c>
      <c r="E224" s="117" t="str">
        <f t="shared" si="32"/>
        <v/>
      </c>
      <c r="F224" s="117" t="str">
        <f t="shared" si="33"/>
        <v/>
      </c>
      <c r="G224" s="90" t="str">
        <f t="shared" si="34"/>
        <v/>
      </c>
    </row>
    <row r="225" spans="1:7" x14ac:dyDescent="0.25">
      <c r="A225" s="116" t="str">
        <f t="shared" si="29"/>
        <v/>
      </c>
      <c r="B225" s="100" t="str">
        <f t="shared" si="28"/>
        <v/>
      </c>
      <c r="C225" s="90" t="str">
        <f t="shared" si="30"/>
        <v/>
      </c>
      <c r="D225" s="117" t="str">
        <f t="shared" si="31"/>
        <v/>
      </c>
      <c r="E225" s="117" t="str">
        <f t="shared" si="32"/>
        <v/>
      </c>
      <c r="F225" s="117" t="str">
        <f t="shared" si="33"/>
        <v/>
      </c>
      <c r="G225" s="90" t="str">
        <f t="shared" si="34"/>
        <v/>
      </c>
    </row>
    <row r="226" spans="1:7" x14ac:dyDescent="0.25">
      <c r="A226" s="116" t="str">
        <f t="shared" si="29"/>
        <v/>
      </c>
      <c r="B226" s="100" t="str">
        <f t="shared" si="28"/>
        <v/>
      </c>
      <c r="C226" s="90" t="str">
        <f t="shared" si="30"/>
        <v/>
      </c>
      <c r="D226" s="117" t="str">
        <f t="shared" si="31"/>
        <v/>
      </c>
      <c r="E226" s="117" t="str">
        <f t="shared" si="32"/>
        <v/>
      </c>
      <c r="F226" s="117" t="str">
        <f t="shared" si="33"/>
        <v/>
      </c>
      <c r="G226" s="90" t="str">
        <f t="shared" si="34"/>
        <v/>
      </c>
    </row>
    <row r="227" spans="1:7" x14ac:dyDescent="0.25">
      <c r="A227" s="116" t="str">
        <f t="shared" si="29"/>
        <v/>
      </c>
      <c r="B227" s="100" t="str">
        <f t="shared" si="28"/>
        <v/>
      </c>
      <c r="C227" s="90" t="str">
        <f t="shared" si="30"/>
        <v/>
      </c>
      <c r="D227" s="117" t="str">
        <f t="shared" si="31"/>
        <v/>
      </c>
      <c r="E227" s="117" t="str">
        <f t="shared" si="32"/>
        <v/>
      </c>
      <c r="F227" s="117" t="str">
        <f t="shared" si="33"/>
        <v/>
      </c>
      <c r="G227" s="90" t="str">
        <f t="shared" si="34"/>
        <v/>
      </c>
    </row>
    <row r="228" spans="1:7" x14ac:dyDescent="0.25">
      <c r="A228" s="116" t="str">
        <f t="shared" si="29"/>
        <v/>
      </c>
      <c r="B228" s="100" t="str">
        <f t="shared" si="28"/>
        <v/>
      </c>
      <c r="C228" s="90" t="str">
        <f t="shared" si="30"/>
        <v/>
      </c>
      <c r="D228" s="117" t="str">
        <f t="shared" si="31"/>
        <v/>
      </c>
      <c r="E228" s="117" t="str">
        <f t="shared" si="32"/>
        <v/>
      </c>
      <c r="F228" s="117" t="str">
        <f t="shared" si="33"/>
        <v/>
      </c>
      <c r="G228" s="90" t="str">
        <f t="shared" si="34"/>
        <v/>
      </c>
    </row>
    <row r="229" spans="1:7" x14ac:dyDescent="0.25">
      <c r="A229" s="116" t="str">
        <f t="shared" si="29"/>
        <v/>
      </c>
      <c r="B229" s="100" t="str">
        <f t="shared" si="28"/>
        <v/>
      </c>
      <c r="C229" s="90" t="str">
        <f t="shared" si="30"/>
        <v/>
      </c>
      <c r="D229" s="117" t="str">
        <f t="shared" si="31"/>
        <v/>
      </c>
      <c r="E229" s="117" t="str">
        <f t="shared" si="32"/>
        <v/>
      </c>
      <c r="F229" s="117" t="str">
        <f t="shared" si="33"/>
        <v/>
      </c>
      <c r="G229" s="90" t="str">
        <f t="shared" si="34"/>
        <v/>
      </c>
    </row>
    <row r="230" spans="1:7" x14ac:dyDescent="0.25">
      <c r="A230" s="116" t="str">
        <f t="shared" si="29"/>
        <v/>
      </c>
      <c r="B230" s="100" t="str">
        <f t="shared" si="28"/>
        <v/>
      </c>
      <c r="C230" s="90" t="str">
        <f t="shared" si="30"/>
        <v/>
      </c>
      <c r="D230" s="117" t="str">
        <f t="shared" si="31"/>
        <v/>
      </c>
      <c r="E230" s="117" t="str">
        <f t="shared" si="32"/>
        <v/>
      </c>
      <c r="F230" s="117" t="str">
        <f t="shared" si="33"/>
        <v/>
      </c>
      <c r="G230" s="90" t="str">
        <f t="shared" si="34"/>
        <v/>
      </c>
    </row>
    <row r="231" spans="1:7" x14ac:dyDescent="0.25">
      <c r="A231" s="116" t="str">
        <f t="shared" si="29"/>
        <v/>
      </c>
      <c r="B231" s="100" t="str">
        <f t="shared" si="28"/>
        <v/>
      </c>
      <c r="C231" s="90" t="str">
        <f t="shared" si="30"/>
        <v/>
      </c>
      <c r="D231" s="117" t="str">
        <f t="shared" si="31"/>
        <v/>
      </c>
      <c r="E231" s="117" t="str">
        <f t="shared" si="32"/>
        <v/>
      </c>
      <c r="F231" s="117" t="str">
        <f t="shared" si="33"/>
        <v/>
      </c>
      <c r="G231" s="90" t="str">
        <f t="shared" si="34"/>
        <v/>
      </c>
    </row>
    <row r="232" spans="1:7" x14ac:dyDescent="0.25">
      <c r="A232" s="116" t="str">
        <f t="shared" si="29"/>
        <v/>
      </c>
      <c r="B232" s="100" t="str">
        <f t="shared" si="28"/>
        <v/>
      </c>
      <c r="C232" s="90" t="str">
        <f t="shared" si="30"/>
        <v/>
      </c>
      <c r="D232" s="117" t="str">
        <f t="shared" si="31"/>
        <v/>
      </c>
      <c r="E232" s="117" t="str">
        <f t="shared" si="32"/>
        <v/>
      </c>
      <c r="F232" s="117" t="str">
        <f t="shared" si="33"/>
        <v/>
      </c>
      <c r="G232" s="90" t="str">
        <f t="shared" si="34"/>
        <v/>
      </c>
    </row>
    <row r="233" spans="1:7" x14ac:dyDescent="0.25">
      <c r="A233" s="116" t="str">
        <f t="shared" si="29"/>
        <v/>
      </c>
      <c r="B233" s="100" t="str">
        <f t="shared" si="28"/>
        <v/>
      </c>
      <c r="C233" s="90" t="str">
        <f t="shared" si="30"/>
        <v/>
      </c>
      <c r="D233" s="117" t="str">
        <f t="shared" si="31"/>
        <v/>
      </c>
      <c r="E233" s="117" t="str">
        <f t="shared" si="32"/>
        <v/>
      </c>
      <c r="F233" s="117" t="str">
        <f t="shared" si="33"/>
        <v/>
      </c>
      <c r="G233" s="90" t="str">
        <f t="shared" si="34"/>
        <v/>
      </c>
    </row>
    <row r="234" spans="1:7" x14ac:dyDescent="0.25">
      <c r="A234" s="116" t="str">
        <f t="shared" si="29"/>
        <v/>
      </c>
      <c r="B234" s="100" t="str">
        <f t="shared" si="28"/>
        <v/>
      </c>
      <c r="C234" s="90" t="str">
        <f t="shared" si="30"/>
        <v/>
      </c>
      <c r="D234" s="117" t="str">
        <f t="shared" si="31"/>
        <v/>
      </c>
      <c r="E234" s="117" t="str">
        <f t="shared" si="32"/>
        <v/>
      </c>
      <c r="F234" s="117" t="str">
        <f t="shared" si="33"/>
        <v/>
      </c>
      <c r="G234" s="90" t="str">
        <f t="shared" si="34"/>
        <v/>
      </c>
    </row>
    <row r="235" spans="1:7" x14ac:dyDescent="0.25">
      <c r="A235" s="116" t="str">
        <f t="shared" si="29"/>
        <v/>
      </c>
      <c r="B235" s="100" t="str">
        <f t="shared" si="28"/>
        <v/>
      </c>
      <c r="C235" s="90" t="str">
        <f t="shared" si="30"/>
        <v/>
      </c>
      <c r="D235" s="117" t="str">
        <f t="shared" si="31"/>
        <v/>
      </c>
      <c r="E235" s="117" t="str">
        <f t="shared" si="32"/>
        <v/>
      </c>
      <c r="F235" s="117" t="str">
        <f t="shared" si="33"/>
        <v/>
      </c>
      <c r="G235" s="90" t="str">
        <f t="shared" si="34"/>
        <v/>
      </c>
    </row>
    <row r="236" spans="1:7" x14ac:dyDescent="0.25">
      <c r="A236" s="116" t="str">
        <f t="shared" si="29"/>
        <v/>
      </c>
      <c r="B236" s="100" t="str">
        <f t="shared" si="28"/>
        <v/>
      </c>
      <c r="C236" s="90" t="str">
        <f t="shared" si="30"/>
        <v/>
      </c>
      <c r="D236" s="117" t="str">
        <f t="shared" si="31"/>
        <v/>
      </c>
      <c r="E236" s="117" t="str">
        <f t="shared" si="32"/>
        <v/>
      </c>
      <c r="F236" s="117" t="str">
        <f t="shared" si="33"/>
        <v/>
      </c>
      <c r="G236" s="90" t="str">
        <f t="shared" si="34"/>
        <v/>
      </c>
    </row>
    <row r="237" spans="1:7" x14ac:dyDescent="0.25">
      <c r="A237" s="116" t="str">
        <f t="shared" si="29"/>
        <v/>
      </c>
      <c r="B237" s="100" t="str">
        <f t="shared" si="28"/>
        <v/>
      </c>
      <c r="C237" s="90" t="str">
        <f t="shared" si="30"/>
        <v/>
      </c>
      <c r="D237" s="117" t="str">
        <f t="shared" si="31"/>
        <v/>
      </c>
      <c r="E237" s="117" t="str">
        <f t="shared" si="32"/>
        <v/>
      </c>
      <c r="F237" s="117" t="str">
        <f t="shared" si="33"/>
        <v/>
      </c>
      <c r="G237" s="90" t="str">
        <f t="shared" si="34"/>
        <v/>
      </c>
    </row>
    <row r="238" spans="1:7" x14ac:dyDescent="0.25">
      <c r="A238" s="116" t="str">
        <f t="shared" si="29"/>
        <v/>
      </c>
      <c r="B238" s="100" t="str">
        <f t="shared" si="28"/>
        <v/>
      </c>
      <c r="C238" s="90" t="str">
        <f t="shared" si="30"/>
        <v/>
      </c>
      <c r="D238" s="117" t="str">
        <f t="shared" si="31"/>
        <v/>
      </c>
      <c r="E238" s="117" t="str">
        <f t="shared" si="32"/>
        <v/>
      </c>
      <c r="F238" s="117" t="str">
        <f t="shared" si="33"/>
        <v/>
      </c>
      <c r="G238" s="90" t="str">
        <f t="shared" si="34"/>
        <v/>
      </c>
    </row>
    <row r="239" spans="1:7" x14ac:dyDescent="0.25">
      <c r="A239" s="116" t="str">
        <f t="shared" si="29"/>
        <v/>
      </c>
      <c r="B239" s="100" t="str">
        <f t="shared" si="28"/>
        <v/>
      </c>
      <c r="C239" s="90" t="str">
        <f t="shared" si="30"/>
        <v/>
      </c>
      <c r="D239" s="117" t="str">
        <f t="shared" si="31"/>
        <v/>
      </c>
      <c r="E239" s="117" t="str">
        <f t="shared" si="32"/>
        <v/>
      </c>
      <c r="F239" s="117" t="str">
        <f t="shared" si="33"/>
        <v/>
      </c>
      <c r="G239" s="90" t="str">
        <f t="shared" si="34"/>
        <v/>
      </c>
    </row>
    <row r="240" spans="1:7" x14ac:dyDescent="0.25">
      <c r="A240" s="116" t="str">
        <f t="shared" si="29"/>
        <v/>
      </c>
      <c r="B240" s="100" t="str">
        <f t="shared" si="28"/>
        <v/>
      </c>
      <c r="C240" s="90" t="str">
        <f t="shared" si="30"/>
        <v/>
      </c>
      <c r="D240" s="117" t="str">
        <f t="shared" si="31"/>
        <v/>
      </c>
      <c r="E240" s="117" t="str">
        <f t="shared" si="32"/>
        <v/>
      </c>
      <c r="F240" s="117" t="str">
        <f t="shared" si="33"/>
        <v/>
      </c>
      <c r="G240" s="90" t="str">
        <f t="shared" si="34"/>
        <v/>
      </c>
    </row>
    <row r="241" spans="1:7" x14ac:dyDescent="0.25">
      <c r="A241" s="116" t="str">
        <f t="shared" si="29"/>
        <v/>
      </c>
      <c r="B241" s="100" t="str">
        <f t="shared" si="28"/>
        <v/>
      </c>
      <c r="C241" s="90" t="str">
        <f t="shared" si="30"/>
        <v/>
      </c>
      <c r="D241" s="117" t="str">
        <f t="shared" si="31"/>
        <v/>
      </c>
      <c r="E241" s="117" t="str">
        <f t="shared" si="32"/>
        <v/>
      </c>
      <c r="F241" s="117" t="str">
        <f t="shared" si="33"/>
        <v/>
      </c>
      <c r="G241" s="90" t="str">
        <f t="shared" si="34"/>
        <v/>
      </c>
    </row>
    <row r="242" spans="1:7" x14ac:dyDescent="0.25">
      <c r="A242" s="116" t="str">
        <f t="shared" si="29"/>
        <v/>
      </c>
      <c r="B242" s="100" t="str">
        <f t="shared" si="28"/>
        <v/>
      </c>
      <c r="C242" s="90" t="str">
        <f t="shared" si="30"/>
        <v/>
      </c>
      <c r="D242" s="117" t="str">
        <f t="shared" si="31"/>
        <v/>
      </c>
      <c r="E242" s="117" t="str">
        <f t="shared" si="32"/>
        <v/>
      </c>
      <c r="F242" s="117" t="str">
        <f t="shared" si="33"/>
        <v/>
      </c>
      <c r="G242" s="90" t="str">
        <f t="shared" si="34"/>
        <v/>
      </c>
    </row>
    <row r="243" spans="1:7" x14ac:dyDescent="0.25">
      <c r="A243" s="116" t="str">
        <f t="shared" si="29"/>
        <v/>
      </c>
      <c r="B243" s="100" t="str">
        <f t="shared" si="28"/>
        <v/>
      </c>
      <c r="C243" s="90" t="str">
        <f t="shared" si="30"/>
        <v/>
      </c>
      <c r="D243" s="117" t="str">
        <f t="shared" si="31"/>
        <v/>
      </c>
      <c r="E243" s="117" t="str">
        <f t="shared" si="32"/>
        <v/>
      </c>
      <c r="F243" s="117" t="str">
        <f t="shared" si="33"/>
        <v/>
      </c>
      <c r="G243" s="90" t="str">
        <f t="shared" si="34"/>
        <v/>
      </c>
    </row>
    <row r="244" spans="1:7" x14ac:dyDescent="0.25">
      <c r="A244" s="116" t="str">
        <f t="shared" si="29"/>
        <v/>
      </c>
      <c r="B244" s="100" t="str">
        <f t="shared" si="28"/>
        <v/>
      </c>
      <c r="C244" s="90" t="str">
        <f t="shared" si="30"/>
        <v/>
      </c>
      <c r="D244" s="117" t="str">
        <f t="shared" si="31"/>
        <v/>
      </c>
      <c r="E244" s="117" t="str">
        <f t="shared" si="32"/>
        <v/>
      </c>
      <c r="F244" s="117" t="str">
        <f t="shared" si="33"/>
        <v/>
      </c>
      <c r="G244" s="90" t="str">
        <f t="shared" si="34"/>
        <v/>
      </c>
    </row>
    <row r="245" spans="1:7" x14ac:dyDescent="0.25">
      <c r="A245" s="116" t="str">
        <f t="shared" si="29"/>
        <v/>
      </c>
      <c r="B245" s="100" t="str">
        <f t="shared" si="28"/>
        <v/>
      </c>
      <c r="C245" s="90" t="str">
        <f t="shared" si="30"/>
        <v/>
      </c>
      <c r="D245" s="117" t="str">
        <f t="shared" si="31"/>
        <v/>
      </c>
      <c r="E245" s="117" t="str">
        <f t="shared" si="32"/>
        <v/>
      </c>
      <c r="F245" s="117" t="str">
        <f t="shared" si="33"/>
        <v/>
      </c>
      <c r="G245" s="90" t="str">
        <f t="shared" si="34"/>
        <v/>
      </c>
    </row>
    <row r="246" spans="1:7" x14ac:dyDescent="0.25">
      <c r="A246" s="116" t="str">
        <f t="shared" si="29"/>
        <v/>
      </c>
      <c r="B246" s="100" t="str">
        <f t="shared" si="28"/>
        <v/>
      </c>
      <c r="C246" s="90" t="str">
        <f t="shared" si="30"/>
        <v/>
      </c>
      <c r="D246" s="117" t="str">
        <f t="shared" si="31"/>
        <v/>
      </c>
      <c r="E246" s="117" t="str">
        <f t="shared" si="32"/>
        <v/>
      </c>
      <c r="F246" s="117" t="str">
        <f t="shared" si="33"/>
        <v/>
      </c>
      <c r="G246" s="90" t="str">
        <f t="shared" si="34"/>
        <v/>
      </c>
    </row>
    <row r="247" spans="1:7" x14ac:dyDescent="0.25">
      <c r="A247" s="116" t="str">
        <f t="shared" si="29"/>
        <v/>
      </c>
      <c r="B247" s="100" t="str">
        <f t="shared" si="28"/>
        <v/>
      </c>
      <c r="C247" s="90" t="str">
        <f t="shared" si="30"/>
        <v/>
      </c>
      <c r="D247" s="117" t="str">
        <f t="shared" si="31"/>
        <v/>
      </c>
      <c r="E247" s="117" t="str">
        <f t="shared" si="32"/>
        <v/>
      </c>
      <c r="F247" s="117" t="str">
        <f t="shared" si="33"/>
        <v/>
      </c>
      <c r="G247" s="90" t="str">
        <f t="shared" si="34"/>
        <v/>
      </c>
    </row>
    <row r="248" spans="1:7" x14ac:dyDescent="0.25">
      <c r="A248" s="116" t="str">
        <f t="shared" si="29"/>
        <v/>
      </c>
      <c r="B248" s="100" t="str">
        <f t="shared" si="28"/>
        <v/>
      </c>
      <c r="C248" s="90" t="str">
        <f t="shared" si="30"/>
        <v/>
      </c>
      <c r="D248" s="117" t="str">
        <f t="shared" si="31"/>
        <v/>
      </c>
      <c r="E248" s="117" t="str">
        <f t="shared" si="32"/>
        <v/>
      </c>
      <c r="F248" s="117" t="str">
        <f t="shared" si="33"/>
        <v/>
      </c>
      <c r="G248" s="90" t="str">
        <f t="shared" si="34"/>
        <v/>
      </c>
    </row>
    <row r="249" spans="1:7" x14ac:dyDescent="0.25">
      <c r="A249" s="116" t="str">
        <f t="shared" si="29"/>
        <v/>
      </c>
      <c r="B249" s="100" t="str">
        <f t="shared" si="28"/>
        <v/>
      </c>
      <c r="C249" s="90" t="str">
        <f t="shared" si="30"/>
        <v/>
      </c>
      <c r="D249" s="117" t="str">
        <f t="shared" si="31"/>
        <v/>
      </c>
      <c r="E249" s="117" t="str">
        <f t="shared" si="32"/>
        <v/>
      </c>
      <c r="F249" s="117" t="str">
        <f t="shared" si="33"/>
        <v/>
      </c>
      <c r="G249" s="90" t="str">
        <f t="shared" si="34"/>
        <v/>
      </c>
    </row>
    <row r="250" spans="1:7" x14ac:dyDescent="0.25">
      <c r="A250" s="116" t="str">
        <f t="shared" si="29"/>
        <v/>
      </c>
      <c r="B250" s="100" t="str">
        <f t="shared" si="28"/>
        <v/>
      </c>
      <c r="C250" s="90" t="str">
        <f t="shared" si="30"/>
        <v/>
      </c>
      <c r="D250" s="117" t="str">
        <f t="shared" si="31"/>
        <v/>
      </c>
      <c r="E250" s="117" t="str">
        <f t="shared" si="32"/>
        <v/>
      </c>
      <c r="F250" s="117" t="str">
        <f t="shared" si="33"/>
        <v/>
      </c>
      <c r="G250" s="90" t="str">
        <f t="shared" si="34"/>
        <v/>
      </c>
    </row>
    <row r="251" spans="1:7" x14ac:dyDescent="0.25">
      <c r="A251" s="116" t="str">
        <f t="shared" si="29"/>
        <v/>
      </c>
      <c r="B251" s="100" t="str">
        <f t="shared" si="28"/>
        <v/>
      </c>
      <c r="C251" s="90" t="str">
        <f t="shared" si="30"/>
        <v/>
      </c>
      <c r="D251" s="117" t="str">
        <f t="shared" si="31"/>
        <v/>
      </c>
      <c r="E251" s="117" t="str">
        <f t="shared" si="32"/>
        <v/>
      </c>
      <c r="F251" s="117" t="str">
        <f t="shared" si="33"/>
        <v/>
      </c>
      <c r="G251" s="90" t="str">
        <f t="shared" si="34"/>
        <v/>
      </c>
    </row>
    <row r="252" spans="1:7" x14ac:dyDescent="0.25">
      <c r="A252" s="116" t="str">
        <f t="shared" si="29"/>
        <v/>
      </c>
      <c r="B252" s="100" t="str">
        <f t="shared" si="28"/>
        <v/>
      </c>
      <c r="C252" s="90" t="str">
        <f t="shared" si="30"/>
        <v/>
      </c>
      <c r="D252" s="117" t="str">
        <f t="shared" si="31"/>
        <v/>
      </c>
      <c r="E252" s="117" t="str">
        <f t="shared" si="32"/>
        <v/>
      </c>
      <c r="F252" s="117" t="str">
        <f t="shared" si="33"/>
        <v/>
      </c>
      <c r="G252" s="90" t="str">
        <f t="shared" si="34"/>
        <v/>
      </c>
    </row>
    <row r="253" spans="1:7" x14ac:dyDescent="0.25">
      <c r="A253" s="116" t="str">
        <f t="shared" si="29"/>
        <v/>
      </c>
      <c r="B253" s="100" t="str">
        <f t="shared" si="28"/>
        <v/>
      </c>
      <c r="C253" s="90" t="str">
        <f t="shared" si="30"/>
        <v/>
      </c>
      <c r="D253" s="117" t="str">
        <f t="shared" si="31"/>
        <v/>
      </c>
      <c r="E253" s="117" t="str">
        <f t="shared" si="32"/>
        <v/>
      </c>
      <c r="F253" s="117" t="str">
        <f t="shared" si="33"/>
        <v/>
      </c>
      <c r="G253" s="90" t="str">
        <f t="shared" si="34"/>
        <v/>
      </c>
    </row>
    <row r="254" spans="1:7" x14ac:dyDescent="0.25">
      <c r="A254" s="116" t="str">
        <f t="shared" si="29"/>
        <v/>
      </c>
      <c r="B254" s="100" t="str">
        <f t="shared" si="28"/>
        <v/>
      </c>
      <c r="C254" s="90" t="str">
        <f t="shared" si="30"/>
        <v/>
      </c>
      <c r="D254" s="117" t="str">
        <f t="shared" si="31"/>
        <v/>
      </c>
      <c r="E254" s="117" t="str">
        <f t="shared" si="32"/>
        <v/>
      </c>
      <c r="F254" s="117" t="str">
        <f t="shared" si="33"/>
        <v/>
      </c>
      <c r="G254" s="90" t="str">
        <f t="shared" si="34"/>
        <v/>
      </c>
    </row>
    <row r="255" spans="1:7" x14ac:dyDescent="0.25">
      <c r="A255" s="116" t="str">
        <f t="shared" si="29"/>
        <v/>
      </c>
      <c r="B255" s="100" t="str">
        <f t="shared" si="28"/>
        <v/>
      </c>
      <c r="C255" s="90" t="str">
        <f t="shared" si="30"/>
        <v/>
      </c>
      <c r="D255" s="117" t="str">
        <f t="shared" si="31"/>
        <v/>
      </c>
      <c r="E255" s="117" t="str">
        <f t="shared" si="32"/>
        <v/>
      </c>
      <c r="F255" s="117" t="str">
        <f t="shared" si="33"/>
        <v/>
      </c>
      <c r="G255" s="90" t="str">
        <f t="shared" si="34"/>
        <v/>
      </c>
    </row>
    <row r="256" spans="1:7" x14ac:dyDescent="0.25">
      <c r="A256" s="116" t="str">
        <f t="shared" si="29"/>
        <v/>
      </c>
      <c r="B256" s="100" t="str">
        <f t="shared" si="28"/>
        <v/>
      </c>
      <c r="C256" s="90" t="str">
        <f t="shared" si="30"/>
        <v/>
      </c>
      <c r="D256" s="117" t="str">
        <f t="shared" si="31"/>
        <v/>
      </c>
      <c r="E256" s="117" t="str">
        <f t="shared" si="32"/>
        <v/>
      </c>
      <c r="F256" s="117" t="str">
        <f t="shared" si="33"/>
        <v/>
      </c>
      <c r="G256" s="90" t="str">
        <f t="shared" si="34"/>
        <v/>
      </c>
    </row>
    <row r="257" spans="1:7" x14ac:dyDescent="0.25">
      <c r="A257" s="116" t="str">
        <f t="shared" si="29"/>
        <v/>
      </c>
      <c r="B257" s="100" t="str">
        <f t="shared" si="28"/>
        <v/>
      </c>
      <c r="C257" s="90" t="str">
        <f t="shared" si="30"/>
        <v/>
      </c>
      <c r="D257" s="117" t="str">
        <f t="shared" si="31"/>
        <v/>
      </c>
      <c r="E257" s="117" t="str">
        <f t="shared" si="32"/>
        <v/>
      </c>
      <c r="F257" s="117" t="str">
        <f t="shared" si="33"/>
        <v/>
      </c>
      <c r="G257" s="90" t="str">
        <f t="shared" si="34"/>
        <v/>
      </c>
    </row>
    <row r="258" spans="1:7" x14ac:dyDescent="0.25">
      <c r="A258" s="116" t="str">
        <f t="shared" si="29"/>
        <v/>
      </c>
      <c r="B258" s="100" t="str">
        <f t="shared" si="28"/>
        <v/>
      </c>
      <c r="C258" s="90" t="str">
        <f t="shared" si="30"/>
        <v/>
      </c>
      <c r="D258" s="117" t="str">
        <f t="shared" si="31"/>
        <v/>
      </c>
      <c r="E258" s="117" t="str">
        <f t="shared" si="32"/>
        <v/>
      </c>
      <c r="F258" s="117" t="str">
        <f t="shared" si="33"/>
        <v/>
      </c>
      <c r="G258" s="90" t="str">
        <f t="shared" si="34"/>
        <v/>
      </c>
    </row>
    <row r="259" spans="1:7" x14ac:dyDescent="0.25">
      <c r="A259" s="116" t="str">
        <f t="shared" si="29"/>
        <v/>
      </c>
      <c r="B259" s="100" t="str">
        <f t="shared" si="28"/>
        <v/>
      </c>
      <c r="C259" s="90" t="str">
        <f t="shared" si="30"/>
        <v/>
      </c>
      <c r="D259" s="117" t="str">
        <f t="shared" si="31"/>
        <v/>
      </c>
      <c r="E259" s="117" t="str">
        <f t="shared" si="32"/>
        <v/>
      </c>
      <c r="F259" s="117" t="str">
        <f t="shared" si="33"/>
        <v/>
      </c>
      <c r="G259" s="90" t="str">
        <f t="shared" si="34"/>
        <v/>
      </c>
    </row>
    <row r="260" spans="1:7" x14ac:dyDescent="0.25">
      <c r="A260" s="116" t="str">
        <f t="shared" si="29"/>
        <v/>
      </c>
      <c r="B260" s="100" t="str">
        <f t="shared" si="28"/>
        <v/>
      </c>
      <c r="C260" s="90" t="str">
        <f t="shared" si="30"/>
        <v/>
      </c>
      <c r="D260" s="117" t="str">
        <f t="shared" si="31"/>
        <v/>
      </c>
      <c r="E260" s="117" t="str">
        <f t="shared" si="32"/>
        <v/>
      </c>
      <c r="F260" s="117" t="str">
        <f t="shared" si="33"/>
        <v/>
      </c>
      <c r="G260" s="90" t="str">
        <f t="shared" si="34"/>
        <v/>
      </c>
    </row>
    <row r="261" spans="1:7" x14ac:dyDescent="0.25">
      <c r="A261" s="116" t="str">
        <f t="shared" si="29"/>
        <v/>
      </c>
      <c r="B261" s="100" t="str">
        <f t="shared" si="28"/>
        <v/>
      </c>
      <c r="C261" s="90" t="str">
        <f t="shared" si="30"/>
        <v/>
      </c>
      <c r="D261" s="117" t="str">
        <f t="shared" si="31"/>
        <v/>
      </c>
      <c r="E261" s="117" t="str">
        <f t="shared" si="32"/>
        <v/>
      </c>
      <c r="F261" s="117" t="str">
        <f t="shared" si="33"/>
        <v/>
      </c>
      <c r="G261" s="90" t="str">
        <f t="shared" si="34"/>
        <v/>
      </c>
    </row>
    <row r="262" spans="1:7" x14ac:dyDescent="0.25">
      <c r="A262" s="116" t="str">
        <f t="shared" si="29"/>
        <v/>
      </c>
      <c r="B262" s="100" t="str">
        <f t="shared" si="28"/>
        <v/>
      </c>
      <c r="C262" s="90" t="str">
        <f t="shared" si="30"/>
        <v/>
      </c>
      <c r="D262" s="117" t="str">
        <f t="shared" si="31"/>
        <v/>
      </c>
      <c r="E262" s="117" t="str">
        <f t="shared" si="32"/>
        <v/>
      </c>
      <c r="F262" s="117" t="str">
        <f t="shared" si="33"/>
        <v/>
      </c>
      <c r="G262" s="90" t="str">
        <f t="shared" si="34"/>
        <v/>
      </c>
    </row>
    <row r="263" spans="1:7" x14ac:dyDescent="0.25">
      <c r="A263" s="116" t="str">
        <f t="shared" si="29"/>
        <v/>
      </c>
      <c r="B263" s="100" t="str">
        <f t="shared" si="28"/>
        <v/>
      </c>
      <c r="C263" s="90" t="str">
        <f t="shared" si="30"/>
        <v/>
      </c>
      <c r="D263" s="117" t="str">
        <f t="shared" si="31"/>
        <v/>
      </c>
      <c r="E263" s="117" t="str">
        <f t="shared" si="32"/>
        <v/>
      </c>
      <c r="F263" s="117" t="str">
        <f t="shared" si="33"/>
        <v/>
      </c>
      <c r="G263" s="90" t="str">
        <f t="shared" si="34"/>
        <v/>
      </c>
    </row>
    <row r="264" spans="1:7" x14ac:dyDescent="0.25">
      <c r="A264" s="116" t="str">
        <f t="shared" si="29"/>
        <v/>
      </c>
      <c r="B264" s="100" t="str">
        <f t="shared" si="28"/>
        <v/>
      </c>
      <c r="C264" s="90" t="str">
        <f t="shared" si="30"/>
        <v/>
      </c>
      <c r="D264" s="117" t="str">
        <f t="shared" si="31"/>
        <v/>
      </c>
      <c r="E264" s="117" t="str">
        <f t="shared" si="32"/>
        <v/>
      </c>
      <c r="F264" s="117" t="str">
        <f t="shared" si="33"/>
        <v/>
      </c>
      <c r="G264" s="90" t="str">
        <f t="shared" si="34"/>
        <v/>
      </c>
    </row>
    <row r="265" spans="1:7" x14ac:dyDescent="0.25">
      <c r="A265" s="116" t="str">
        <f t="shared" si="29"/>
        <v/>
      </c>
      <c r="B265" s="100" t="str">
        <f t="shared" si="28"/>
        <v/>
      </c>
      <c r="C265" s="90" t="str">
        <f t="shared" si="30"/>
        <v/>
      </c>
      <c r="D265" s="117" t="str">
        <f t="shared" si="31"/>
        <v/>
      </c>
      <c r="E265" s="117" t="str">
        <f t="shared" si="32"/>
        <v/>
      </c>
      <c r="F265" s="117" t="str">
        <f t="shared" si="33"/>
        <v/>
      </c>
      <c r="G265" s="90" t="str">
        <f t="shared" si="34"/>
        <v/>
      </c>
    </row>
    <row r="266" spans="1:7" x14ac:dyDescent="0.25">
      <c r="A266" s="116" t="str">
        <f t="shared" si="29"/>
        <v/>
      </c>
      <c r="B266" s="100" t="str">
        <f t="shared" si="28"/>
        <v/>
      </c>
      <c r="C266" s="90" t="str">
        <f t="shared" si="30"/>
        <v/>
      </c>
      <c r="D266" s="117" t="str">
        <f t="shared" si="31"/>
        <v/>
      </c>
      <c r="E266" s="117" t="str">
        <f t="shared" si="32"/>
        <v/>
      </c>
      <c r="F266" s="117" t="str">
        <f t="shared" si="33"/>
        <v/>
      </c>
      <c r="G266" s="90" t="str">
        <f t="shared" si="34"/>
        <v/>
      </c>
    </row>
    <row r="267" spans="1:7" x14ac:dyDescent="0.25">
      <c r="A267" s="116" t="str">
        <f t="shared" si="29"/>
        <v/>
      </c>
      <c r="B267" s="100" t="str">
        <f t="shared" si="28"/>
        <v/>
      </c>
      <c r="C267" s="90" t="str">
        <f t="shared" si="30"/>
        <v/>
      </c>
      <c r="D267" s="117" t="str">
        <f t="shared" si="31"/>
        <v/>
      </c>
      <c r="E267" s="117" t="str">
        <f t="shared" si="32"/>
        <v/>
      </c>
      <c r="F267" s="117" t="str">
        <f t="shared" si="33"/>
        <v/>
      </c>
      <c r="G267" s="90" t="str">
        <f t="shared" si="34"/>
        <v/>
      </c>
    </row>
    <row r="268" spans="1:7" x14ac:dyDescent="0.25">
      <c r="A268" s="116" t="str">
        <f t="shared" si="29"/>
        <v/>
      </c>
      <c r="B268" s="100" t="str">
        <f t="shared" si="28"/>
        <v/>
      </c>
      <c r="C268" s="90" t="str">
        <f t="shared" si="30"/>
        <v/>
      </c>
      <c r="D268" s="117" t="str">
        <f t="shared" si="31"/>
        <v/>
      </c>
      <c r="E268" s="117" t="str">
        <f t="shared" si="32"/>
        <v/>
      </c>
      <c r="F268" s="117" t="str">
        <f t="shared" si="33"/>
        <v/>
      </c>
      <c r="G268" s="90" t="str">
        <f t="shared" si="34"/>
        <v/>
      </c>
    </row>
    <row r="269" spans="1:7" x14ac:dyDescent="0.25">
      <c r="A269" s="116" t="str">
        <f t="shared" si="29"/>
        <v/>
      </c>
      <c r="B269" s="100" t="str">
        <f t="shared" si="28"/>
        <v/>
      </c>
      <c r="C269" s="90" t="str">
        <f t="shared" si="30"/>
        <v/>
      </c>
      <c r="D269" s="117" t="str">
        <f t="shared" si="31"/>
        <v/>
      </c>
      <c r="E269" s="117" t="str">
        <f t="shared" si="32"/>
        <v/>
      </c>
      <c r="F269" s="117" t="str">
        <f t="shared" si="33"/>
        <v/>
      </c>
      <c r="G269" s="90" t="str">
        <f t="shared" si="34"/>
        <v/>
      </c>
    </row>
    <row r="270" spans="1:7" x14ac:dyDescent="0.25">
      <c r="A270" s="116" t="str">
        <f t="shared" si="29"/>
        <v/>
      </c>
      <c r="B270" s="100" t="str">
        <f t="shared" si="28"/>
        <v/>
      </c>
      <c r="C270" s="90" t="str">
        <f t="shared" si="30"/>
        <v/>
      </c>
      <c r="D270" s="117" t="str">
        <f t="shared" si="31"/>
        <v/>
      </c>
      <c r="E270" s="117" t="str">
        <f t="shared" si="32"/>
        <v/>
      </c>
      <c r="F270" s="117" t="str">
        <f t="shared" si="33"/>
        <v/>
      </c>
      <c r="G270" s="90" t="str">
        <f t="shared" si="34"/>
        <v/>
      </c>
    </row>
    <row r="271" spans="1:7" x14ac:dyDescent="0.25">
      <c r="A271" s="116" t="str">
        <f t="shared" si="29"/>
        <v/>
      </c>
      <c r="B271" s="100" t="str">
        <f t="shared" si="28"/>
        <v/>
      </c>
      <c r="C271" s="90" t="str">
        <f t="shared" si="30"/>
        <v/>
      </c>
      <c r="D271" s="117" t="str">
        <f t="shared" si="31"/>
        <v/>
      </c>
      <c r="E271" s="117" t="str">
        <f t="shared" si="32"/>
        <v/>
      </c>
      <c r="F271" s="117" t="str">
        <f t="shared" si="33"/>
        <v/>
      </c>
      <c r="G271" s="90" t="str">
        <f t="shared" si="34"/>
        <v/>
      </c>
    </row>
    <row r="272" spans="1:7" x14ac:dyDescent="0.25">
      <c r="A272" s="116" t="str">
        <f t="shared" si="29"/>
        <v/>
      </c>
      <c r="B272" s="100" t="str">
        <f t="shared" si="28"/>
        <v/>
      </c>
      <c r="C272" s="90" t="str">
        <f t="shared" si="30"/>
        <v/>
      </c>
      <c r="D272" s="117" t="str">
        <f t="shared" si="31"/>
        <v/>
      </c>
      <c r="E272" s="117" t="str">
        <f t="shared" si="32"/>
        <v/>
      </c>
      <c r="F272" s="117" t="str">
        <f t="shared" si="33"/>
        <v/>
      </c>
      <c r="G272" s="90" t="str">
        <f t="shared" si="34"/>
        <v/>
      </c>
    </row>
    <row r="273" spans="1:7" x14ac:dyDescent="0.25">
      <c r="A273" s="116" t="str">
        <f t="shared" si="29"/>
        <v/>
      </c>
      <c r="B273" s="100" t="str">
        <f t="shared" ref="B273:B336" si="35">IF(B272="","",IF(SUM(B272)+1&lt;=$E$7,SUM(B272)+1,""))</f>
        <v/>
      </c>
      <c r="C273" s="90" t="str">
        <f t="shared" si="30"/>
        <v/>
      </c>
      <c r="D273" s="117" t="str">
        <f t="shared" si="31"/>
        <v/>
      </c>
      <c r="E273" s="117" t="str">
        <f t="shared" si="32"/>
        <v/>
      </c>
      <c r="F273" s="117" t="str">
        <f t="shared" si="33"/>
        <v/>
      </c>
      <c r="G273" s="90" t="str">
        <f t="shared" si="34"/>
        <v/>
      </c>
    </row>
    <row r="274" spans="1:7" x14ac:dyDescent="0.25">
      <c r="A274" s="116" t="str">
        <f t="shared" ref="A274:A337" si="36">IF(B274="","",EDATE(A273,1))</f>
        <v/>
      </c>
      <c r="B274" s="100" t="str">
        <f t="shared" si="35"/>
        <v/>
      </c>
      <c r="C274" s="90" t="str">
        <f t="shared" ref="C274:C337" si="37">IF(B274="","",G273)</f>
        <v/>
      </c>
      <c r="D274" s="117" t="str">
        <f t="shared" ref="D274:D337" si="38">IF(B274="","",IPMT($E$11/12,B274,$E$7,-$E$8,$E$9,0))</f>
        <v/>
      </c>
      <c r="E274" s="117" t="str">
        <f t="shared" ref="E274:E337" si="39">IF(B274="","",PPMT($E$11/12,B274,$E$7,-$E$8,$E$9,0))</f>
        <v/>
      </c>
      <c r="F274" s="117" t="str">
        <f t="shared" ref="F274:F337" si="40">IF(B274="","",SUM(D274:E274))</f>
        <v/>
      </c>
      <c r="G274" s="90" t="str">
        <f t="shared" ref="G274:G337" si="41">IF(B274="","",SUM(C274)-SUM(E274))</f>
        <v/>
      </c>
    </row>
    <row r="275" spans="1:7" x14ac:dyDescent="0.25">
      <c r="A275" s="116" t="str">
        <f t="shared" si="36"/>
        <v/>
      </c>
      <c r="B275" s="100" t="str">
        <f t="shared" si="35"/>
        <v/>
      </c>
      <c r="C275" s="90" t="str">
        <f t="shared" si="37"/>
        <v/>
      </c>
      <c r="D275" s="117" t="str">
        <f t="shared" si="38"/>
        <v/>
      </c>
      <c r="E275" s="117" t="str">
        <f t="shared" si="39"/>
        <v/>
      </c>
      <c r="F275" s="117" t="str">
        <f t="shared" si="40"/>
        <v/>
      </c>
      <c r="G275" s="90" t="str">
        <f t="shared" si="41"/>
        <v/>
      </c>
    </row>
    <row r="276" spans="1:7" x14ac:dyDescent="0.25">
      <c r="A276" s="116" t="str">
        <f t="shared" si="36"/>
        <v/>
      </c>
      <c r="B276" s="100" t="str">
        <f t="shared" si="35"/>
        <v/>
      </c>
      <c r="C276" s="90" t="str">
        <f t="shared" si="37"/>
        <v/>
      </c>
      <c r="D276" s="117" t="str">
        <f t="shared" si="38"/>
        <v/>
      </c>
      <c r="E276" s="117" t="str">
        <f t="shared" si="39"/>
        <v/>
      </c>
      <c r="F276" s="117" t="str">
        <f t="shared" si="40"/>
        <v/>
      </c>
      <c r="G276" s="90" t="str">
        <f t="shared" si="41"/>
        <v/>
      </c>
    </row>
    <row r="277" spans="1:7" x14ac:dyDescent="0.25">
      <c r="A277" s="116" t="str">
        <f t="shared" si="36"/>
        <v/>
      </c>
      <c r="B277" s="100" t="str">
        <f t="shared" si="35"/>
        <v/>
      </c>
      <c r="C277" s="90" t="str">
        <f t="shared" si="37"/>
        <v/>
      </c>
      <c r="D277" s="117" t="str">
        <f t="shared" si="38"/>
        <v/>
      </c>
      <c r="E277" s="117" t="str">
        <f t="shared" si="39"/>
        <v/>
      </c>
      <c r="F277" s="117" t="str">
        <f t="shared" si="40"/>
        <v/>
      </c>
      <c r="G277" s="90" t="str">
        <f t="shared" si="41"/>
        <v/>
      </c>
    </row>
    <row r="278" spans="1:7" x14ac:dyDescent="0.25">
      <c r="A278" s="116" t="str">
        <f t="shared" si="36"/>
        <v/>
      </c>
      <c r="B278" s="100" t="str">
        <f t="shared" si="35"/>
        <v/>
      </c>
      <c r="C278" s="90" t="str">
        <f t="shared" si="37"/>
        <v/>
      </c>
      <c r="D278" s="117" t="str">
        <f t="shared" si="38"/>
        <v/>
      </c>
      <c r="E278" s="117" t="str">
        <f t="shared" si="39"/>
        <v/>
      </c>
      <c r="F278" s="117" t="str">
        <f t="shared" si="40"/>
        <v/>
      </c>
      <c r="G278" s="90" t="str">
        <f t="shared" si="41"/>
        <v/>
      </c>
    </row>
    <row r="279" spans="1:7" x14ac:dyDescent="0.25">
      <c r="A279" s="116" t="str">
        <f t="shared" si="36"/>
        <v/>
      </c>
      <c r="B279" s="100" t="str">
        <f t="shared" si="35"/>
        <v/>
      </c>
      <c r="C279" s="90" t="str">
        <f t="shared" si="37"/>
        <v/>
      </c>
      <c r="D279" s="117" t="str">
        <f t="shared" si="38"/>
        <v/>
      </c>
      <c r="E279" s="117" t="str">
        <f t="shared" si="39"/>
        <v/>
      </c>
      <c r="F279" s="117" t="str">
        <f t="shared" si="40"/>
        <v/>
      </c>
      <c r="G279" s="90" t="str">
        <f t="shared" si="41"/>
        <v/>
      </c>
    </row>
    <row r="280" spans="1:7" x14ac:dyDescent="0.25">
      <c r="A280" s="116" t="str">
        <f t="shared" si="36"/>
        <v/>
      </c>
      <c r="B280" s="100" t="str">
        <f t="shared" si="35"/>
        <v/>
      </c>
      <c r="C280" s="90" t="str">
        <f t="shared" si="37"/>
        <v/>
      </c>
      <c r="D280" s="117" t="str">
        <f t="shared" si="38"/>
        <v/>
      </c>
      <c r="E280" s="117" t="str">
        <f t="shared" si="39"/>
        <v/>
      </c>
      <c r="F280" s="117" t="str">
        <f t="shared" si="40"/>
        <v/>
      </c>
      <c r="G280" s="90" t="str">
        <f t="shared" si="41"/>
        <v/>
      </c>
    </row>
    <row r="281" spans="1:7" x14ac:dyDescent="0.25">
      <c r="A281" s="116" t="str">
        <f t="shared" si="36"/>
        <v/>
      </c>
      <c r="B281" s="100" t="str">
        <f t="shared" si="35"/>
        <v/>
      </c>
      <c r="C281" s="90" t="str">
        <f t="shared" si="37"/>
        <v/>
      </c>
      <c r="D281" s="117" t="str">
        <f t="shared" si="38"/>
        <v/>
      </c>
      <c r="E281" s="117" t="str">
        <f t="shared" si="39"/>
        <v/>
      </c>
      <c r="F281" s="117" t="str">
        <f t="shared" si="40"/>
        <v/>
      </c>
      <c r="G281" s="90" t="str">
        <f t="shared" si="41"/>
        <v/>
      </c>
    </row>
    <row r="282" spans="1:7" x14ac:dyDescent="0.25">
      <c r="A282" s="116" t="str">
        <f t="shared" si="36"/>
        <v/>
      </c>
      <c r="B282" s="100" t="str">
        <f t="shared" si="35"/>
        <v/>
      </c>
      <c r="C282" s="90" t="str">
        <f t="shared" si="37"/>
        <v/>
      </c>
      <c r="D282" s="117" t="str">
        <f t="shared" si="38"/>
        <v/>
      </c>
      <c r="E282" s="117" t="str">
        <f t="shared" si="39"/>
        <v/>
      </c>
      <c r="F282" s="117" t="str">
        <f t="shared" si="40"/>
        <v/>
      </c>
      <c r="G282" s="90" t="str">
        <f t="shared" si="41"/>
        <v/>
      </c>
    </row>
    <row r="283" spans="1:7" x14ac:dyDescent="0.25">
      <c r="A283" s="116" t="str">
        <f t="shared" si="36"/>
        <v/>
      </c>
      <c r="B283" s="100" t="str">
        <f t="shared" si="35"/>
        <v/>
      </c>
      <c r="C283" s="90" t="str">
        <f t="shared" si="37"/>
        <v/>
      </c>
      <c r="D283" s="117" t="str">
        <f t="shared" si="38"/>
        <v/>
      </c>
      <c r="E283" s="117" t="str">
        <f t="shared" si="39"/>
        <v/>
      </c>
      <c r="F283" s="117" t="str">
        <f t="shared" si="40"/>
        <v/>
      </c>
      <c r="G283" s="90" t="str">
        <f t="shared" si="41"/>
        <v/>
      </c>
    </row>
    <row r="284" spans="1:7" x14ac:dyDescent="0.25">
      <c r="A284" s="116" t="str">
        <f t="shared" si="36"/>
        <v/>
      </c>
      <c r="B284" s="100" t="str">
        <f t="shared" si="35"/>
        <v/>
      </c>
      <c r="C284" s="90" t="str">
        <f t="shared" si="37"/>
        <v/>
      </c>
      <c r="D284" s="117" t="str">
        <f t="shared" si="38"/>
        <v/>
      </c>
      <c r="E284" s="117" t="str">
        <f t="shared" si="39"/>
        <v/>
      </c>
      <c r="F284" s="117" t="str">
        <f t="shared" si="40"/>
        <v/>
      </c>
      <c r="G284" s="90" t="str">
        <f t="shared" si="41"/>
        <v/>
      </c>
    </row>
    <row r="285" spans="1:7" x14ac:dyDescent="0.25">
      <c r="A285" s="116" t="str">
        <f t="shared" si="36"/>
        <v/>
      </c>
      <c r="B285" s="100" t="str">
        <f t="shared" si="35"/>
        <v/>
      </c>
      <c r="C285" s="90" t="str">
        <f t="shared" si="37"/>
        <v/>
      </c>
      <c r="D285" s="117" t="str">
        <f t="shared" si="38"/>
        <v/>
      </c>
      <c r="E285" s="117" t="str">
        <f t="shared" si="39"/>
        <v/>
      </c>
      <c r="F285" s="117" t="str">
        <f t="shared" si="40"/>
        <v/>
      </c>
      <c r="G285" s="90" t="str">
        <f t="shared" si="41"/>
        <v/>
      </c>
    </row>
    <row r="286" spans="1:7" x14ac:dyDescent="0.25">
      <c r="A286" s="116" t="str">
        <f t="shared" si="36"/>
        <v/>
      </c>
      <c r="B286" s="100" t="str">
        <f t="shared" si="35"/>
        <v/>
      </c>
      <c r="C286" s="90" t="str">
        <f t="shared" si="37"/>
        <v/>
      </c>
      <c r="D286" s="117" t="str">
        <f t="shared" si="38"/>
        <v/>
      </c>
      <c r="E286" s="117" t="str">
        <f t="shared" si="39"/>
        <v/>
      </c>
      <c r="F286" s="117" t="str">
        <f t="shared" si="40"/>
        <v/>
      </c>
      <c r="G286" s="90" t="str">
        <f t="shared" si="41"/>
        <v/>
      </c>
    </row>
    <row r="287" spans="1:7" x14ac:dyDescent="0.25">
      <c r="A287" s="116" t="str">
        <f t="shared" si="36"/>
        <v/>
      </c>
      <c r="B287" s="100" t="str">
        <f t="shared" si="35"/>
        <v/>
      </c>
      <c r="C287" s="90" t="str">
        <f t="shared" si="37"/>
        <v/>
      </c>
      <c r="D287" s="117" t="str">
        <f t="shared" si="38"/>
        <v/>
      </c>
      <c r="E287" s="117" t="str">
        <f t="shared" si="39"/>
        <v/>
      </c>
      <c r="F287" s="117" t="str">
        <f t="shared" si="40"/>
        <v/>
      </c>
      <c r="G287" s="90" t="str">
        <f t="shared" si="41"/>
        <v/>
      </c>
    </row>
    <row r="288" spans="1:7" x14ac:dyDescent="0.25">
      <c r="A288" s="116" t="str">
        <f t="shared" si="36"/>
        <v/>
      </c>
      <c r="B288" s="100" t="str">
        <f t="shared" si="35"/>
        <v/>
      </c>
      <c r="C288" s="90" t="str">
        <f t="shared" si="37"/>
        <v/>
      </c>
      <c r="D288" s="117" t="str">
        <f t="shared" si="38"/>
        <v/>
      </c>
      <c r="E288" s="117" t="str">
        <f t="shared" si="39"/>
        <v/>
      </c>
      <c r="F288" s="117" t="str">
        <f t="shared" si="40"/>
        <v/>
      </c>
      <c r="G288" s="90" t="str">
        <f t="shared" si="41"/>
        <v/>
      </c>
    </row>
    <row r="289" spans="1:7" x14ac:dyDescent="0.25">
      <c r="A289" s="116" t="str">
        <f t="shared" si="36"/>
        <v/>
      </c>
      <c r="B289" s="100" t="str">
        <f t="shared" si="35"/>
        <v/>
      </c>
      <c r="C289" s="90" t="str">
        <f t="shared" si="37"/>
        <v/>
      </c>
      <c r="D289" s="117" t="str">
        <f t="shared" si="38"/>
        <v/>
      </c>
      <c r="E289" s="117" t="str">
        <f t="shared" si="39"/>
        <v/>
      </c>
      <c r="F289" s="117" t="str">
        <f t="shared" si="40"/>
        <v/>
      </c>
      <c r="G289" s="90" t="str">
        <f t="shared" si="41"/>
        <v/>
      </c>
    </row>
    <row r="290" spans="1:7" x14ac:dyDescent="0.25">
      <c r="A290" s="116" t="str">
        <f t="shared" si="36"/>
        <v/>
      </c>
      <c r="B290" s="100" t="str">
        <f t="shared" si="35"/>
        <v/>
      </c>
      <c r="C290" s="90" t="str">
        <f t="shared" si="37"/>
        <v/>
      </c>
      <c r="D290" s="117" t="str">
        <f t="shared" si="38"/>
        <v/>
      </c>
      <c r="E290" s="117" t="str">
        <f t="shared" si="39"/>
        <v/>
      </c>
      <c r="F290" s="117" t="str">
        <f t="shared" si="40"/>
        <v/>
      </c>
      <c r="G290" s="90" t="str">
        <f t="shared" si="41"/>
        <v/>
      </c>
    </row>
    <row r="291" spans="1:7" x14ac:dyDescent="0.25">
      <c r="A291" s="116" t="str">
        <f t="shared" si="36"/>
        <v/>
      </c>
      <c r="B291" s="100" t="str">
        <f t="shared" si="35"/>
        <v/>
      </c>
      <c r="C291" s="90" t="str">
        <f t="shared" si="37"/>
        <v/>
      </c>
      <c r="D291" s="117" t="str">
        <f t="shared" si="38"/>
        <v/>
      </c>
      <c r="E291" s="117" t="str">
        <f t="shared" si="39"/>
        <v/>
      </c>
      <c r="F291" s="117" t="str">
        <f t="shared" si="40"/>
        <v/>
      </c>
      <c r="G291" s="90" t="str">
        <f t="shared" si="41"/>
        <v/>
      </c>
    </row>
    <row r="292" spans="1:7" x14ac:dyDescent="0.25">
      <c r="A292" s="116" t="str">
        <f t="shared" si="36"/>
        <v/>
      </c>
      <c r="B292" s="100" t="str">
        <f t="shared" si="35"/>
        <v/>
      </c>
      <c r="C292" s="90" t="str">
        <f t="shared" si="37"/>
        <v/>
      </c>
      <c r="D292" s="117" t="str">
        <f t="shared" si="38"/>
        <v/>
      </c>
      <c r="E292" s="117" t="str">
        <f t="shared" si="39"/>
        <v/>
      </c>
      <c r="F292" s="117" t="str">
        <f t="shared" si="40"/>
        <v/>
      </c>
      <c r="G292" s="90" t="str">
        <f t="shared" si="41"/>
        <v/>
      </c>
    </row>
    <row r="293" spans="1:7" x14ac:dyDescent="0.25">
      <c r="A293" s="116" t="str">
        <f t="shared" si="36"/>
        <v/>
      </c>
      <c r="B293" s="100" t="str">
        <f t="shared" si="35"/>
        <v/>
      </c>
      <c r="C293" s="90" t="str">
        <f t="shared" si="37"/>
        <v/>
      </c>
      <c r="D293" s="117" t="str">
        <f t="shared" si="38"/>
        <v/>
      </c>
      <c r="E293" s="117" t="str">
        <f t="shared" si="39"/>
        <v/>
      </c>
      <c r="F293" s="117" t="str">
        <f t="shared" si="40"/>
        <v/>
      </c>
      <c r="G293" s="90" t="str">
        <f t="shared" si="41"/>
        <v/>
      </c>
    </row>
    <row r="294" spans="1:7" x14ac:dyDescent="0.25">
      <c r="A294" s="116" t="str">
        <f t="shared" si="36"/>
        <v/>
      </c>
      <c r="B294" s="100" t="str">
        <f t="shared" si="35"/>
        <v/>
      </c>
      <c r="C294" s="90" t="str">
        <f t="shared" si="37"/>
        <v/>
      </c>
      <c r="D294" s="117" t="str">
        <f t="shared" si="38"/>
        <v/>
      </c>
      <c r="E294" s="117" t="str">
        <f t="shared" si="39"/>
        <v/>
      </c>
      <c r="F294" s="117" t="str">
        <f t="shared" si="40"/>
        <v/>
      </c>
      <c r="G294" s="90" t="str">
        <f t="shared" si="41"/>
        <v/>
      </c>
    </row>
    <row r="295" spans="1:7" x14ac:dyDescent="0.25">
      <c r="A295" s="116" t="str">
        <f t="shared" si="36"/>
        <v/>
      </c>
      <c r="B295" s="100" t="str">
        <f t="shared" si="35"/>
        <v/>
      </c>
      <c r="C295" s="90" t="str">
        <f t="shared" si="37"/>
        <v/>
      </c>
      <c r="D295" s="117" t="str">
        <f t="shared" si="38"/>
        <v/>
      </c>
      <c r="E295" s="117" t="str">
        <f t="shared" si="39"/>
        <v/>
      </c>
      <c r="F295" s="117" t="str">
        <f t="shared" si="40"/>
        <v/>
      </c>
      <c r="G295" s="90" t="str">
        <f t="shared" si="41"/>
        <v/>
      </c>
    </row>
    <row r="296" spans="1:7" x14ac:dyDescent="0.25">
      <c r="A296" s="116" t="str">
        <f t="shared" si="36"/>
        <v/>
      </c>
      <c r="B296" s="100" t="str">
        <f t="shared" si="35"/>
        <v/>
      </c>
      <c r="C296" s="90" t="str">
        <f t="shared" si="37"/>
        <v/>
      </c>
      <c r="D296" s="117" t="str">
        <f t="shared" si="38"/>
        <v/>
      </c>
      <c r="E296" s="117" t="str">
        <f t="shared" si="39"/>
        <v/>
      </c>
      <c r="F296" s="117" t="str">
        <f t="shared" si="40"/>
        <v/>
      </c>
      <c r="G296" s="90" t="str">
        <f t="shared" si="41"/>
        <v/>
      </c>
    </row>
    <row r="297" spans="1:7" x14ac:dyDescent="0.25">
      <c r="A297" s="116" t="str">
        <f t="shared" si="36"/>
        <v/>
      </c>
      <c r="B297" s="100" t="str">
        <f t="shared" si="35"/>
        <v/>
      </c>
      <c r="C297" s="90" t="str">
        <f t="shared" si="37"/>
        <v/>
      </c>
      <c r="D297" s="117" t="str">
        <f t="shared" si="38"/>
        <v/>
      </c>
      <c r="E297" s="117" t="str">
        <f t="shared" si="39"/>
        <v/>
      </c>
      <c r="F297" s="117" t="str">
        <f t="shared" si="40"/>
        <v/>
      </c>
      <c r="G297" s="90" t="str">
        <f t="shared" si="41"/>
        <v/>
      </c>
    </row>
    <row r="298" spans="1:7" x14ac:dyDescent="0.25">
      <c r="A298" s="116" t="str">
        <f t="shared" si="36"/>
        <v/>
      </c>
      <c r="B298" s="100" t="str">
        <f t="shared" si="35"/>
        <v/>
      </c>
      <c r="C298" s="90" t="str">
        <f t="shared" si="37"/>
        <v/>
      </c>
      <c r="D298" s="117" t="str">
        <f t="shared" si="38"/>
        <v/>
      </c>
      <c r="E298" s="117" t="str">
        <f t="shared" si="39"/>
        <v/>
      </c>
      <c r="F298" s="117" t="str">
        <f t="shared" si="40"/>
        <v/>
      </c>
      <c r="G298" s="90" t="str">
        <f t="shared" si="41"/>
        <v/>
      </c>
    </row>
    <row r="299" spans="1:7" x14ac:dyDescent="0.25">
      <c r="A299" s="116" t="str">
        <f t="shared" si="36"/>
        <v/>
      </c>
      <c r="B299" s="100" t="str">
        <f t="shared" si="35"/>
        <v/>
      </c>
      <c r="C299" s="90" t="str">
        <f t="shared" si="37"/>
        <v/>
      </c>
      <c r="D299" s="117" t="str">
        <f t="shared" si="38"/>
        <v/>
      </c>
      <c r="E299" s="117" t="str">
        <f t="shared" si="39"/>
        <v/>
      </c>
      <c r="F299" s="117" t="str">
        <f t="shared" si="40"/>
        <v/>
      </c>
      <c r="G299" s="90" t="str">
        <f t="shared" si="41"/>
        <v/>
      </c>
    </row>
    <row r="300" spans="1:7" x14ac:dyDescent="0.25">
      <c r="A300" s="116" t="str">
        <f t="shared" si="36"/>
        <v/>
      </c>
      <c r="B300" s="100" t="str">
        <f t="shared" si="35"/>
        <v/>
      </c>
      <c r="C300" s="90" t="str">
        <f t="shared" si="37"/>
        <v/>
      </c>
      <c r="D300" s="117" t="str">
        <f t="shared" si="38"/>
        <v/>
      </c>
      <c r="E300" s="117" t="str">
        <f t="shared" si="39"/>
        <v/>
      </c>
      <c r="F300" s="117" t="str">
        <f t="shared" si="40"/>
        <v/>
      </c>
      <c r="G300" s="90" t="str">
        <f t="shared" si="41"/>
        <v/>
      </c>
    </row>
    <row r="301" spans="1:7" x14ac:dyDescent="0.25">
      <c r="A301" s="116" t="str">
        <f t="shared" si="36"/>
        <v/>
      </c>
      <c r="B301" s="100" t="str">
        <f t="shared" si="35"/>
        <v/>
      </c>
      <c r="C301" s="90" t="str">
        <f t="shared" si="37"/>
        <v/>
      </c>
      <c r="D301" s="117" t="str">
        <f t="shared" si="38"/>
        <v/>
      </c>
      <c r="E301" s="117" t="str">
        <f t="shared" si="39"/>
        <v/>
      </c>
      <c r="F301" s="117" t="str">
        <f t="shared" si="40"/>
        <v/>
      </c>
      <c r="G301" s="90" t="str">
        <f t="shared" si="41"/>
        <v/>
      </c>
    </row>
    <row r="302" spans="1:7" x14ac:dyDescent="0.25">
      <c r="A302" s="116" t="str">
        <f t="shared" si="36"/>
        <v/>
      </c>
      <c r="B302" s="100" t="str">
        <f t="shared" si="35"/>
        <v/>
      </c>
      <c r="C302" s="90" t="str">
        <f t="shared" si="37"/>
        <v/>
      </c>
      <c r="D302" s="117" t="str">
        <f t="shared" si="38"/>
        <v/>
      </c>
      <c r="E302" s="117" t="str">
        <f t="shared" si="39"/>
        <v/>
      </c>
      <c r="F302" s="117" t="str">
        <f t="shared" si="40"/>
        <v/>
      </c>
      <c r="G302" s="90" t="str">
        <f t="shared" si="41"/>
        <v/>
      </c>
    </row>
    <row r="303" spans="1:7" x14ac:dyDescent="0.25">
      <c r="A303" s="116" t="str">
        <f t="shared" si="36"/>
        <v/>
      </c>
      <c r="B303" s="100" t="str">
        <f t="shared" si="35"/>
        <v/>
      </c>
      <c r="C303" s="90" t="str">
        <f t="shared" si="37"/>
        <v/>
      </c>
      <c r="D303" s="117" t="str">
        <f t="shared" si="38"/>
        <v/>
      </c>
      <c r="E303" s="117" t="str">
        <f t="shared" si="39"/>
        <v/>
      </c>
      <c r="F303" s="117" t="str">
        <f t="shared" si="40"/>
        <v/>
      </c>
      <c r="G303" s="90" t="str">
        <f t="shared" si="41"/>
        <v/>
      </c>
    </row>
    <row r="304" spans="1:7" x14ac:dyDescent="0.25">
      <c r="A304" s="116" t="str">
        <f t="shared" si="36"/>
        <v/>
      </c>
      <c r="B304" s="100" t="str">
        <f t="shared" si="35"/>
        <v/>
      </c>
      <c r="C304" s="90" t="str">
        <f t="shared" si="37"/>
        <v/>
      </c>
      <c r="D304" s="117" t="str">
        <f t="shared" si="38"/>
        <v/>
      </c>
      <c r="E304" s="117" t="str">
        <f t="shared" si="39"/>
        <v/>
      </c>
      <c r="F304" s="117" t="str">
        <f t="shared" si="40"/>
        <v/>
      </c>
      <c r="G304" s="90" t="str">
        <f t="shared" si="41"/>
        <v/>
      </c>
    </row>
    <row r="305" spans="1:7" x14ac:dyDescent="0.25">
      <c r="A305" s="116" t="str">
        <f t="shared" si="36"/>
        <v/>
      </c>
      <c r="B305" s="100" t="str">
        <f t="shared" si="35"/>
        <v/>
      </c>
      <c r="C305" s="90" t="str">
        <f t="shared" si="37"/>
        <v/>
      </c>
      <c r="D305" s="117" t="str">
        <f t="shared" si="38"/>
        <v/>
      </c>
      <c r="E305" s="117" t="str">
        <f t="shared" si="39"/>
        <v/>
      </c>
      <c r="F305" s="117" t="str">
        <f t="shared" si="40"/>
        <v/>
      </c>
      <c r="G305" s="90" t="str">
        <f t="shared" si="41"/>
        <v/>
      </c>
    </row>
    <row r="306" spans="1:7" x14ac:dyDescent="0.25">
      <c r="A306" s="116" t="str">
        <f t="shared" si="36"/>
        <v/>
      </c>
      <c r="B306" s="100" t="str">
        <f t="shared" si="35"/>
        <v/>
      </c>
      <c r="C306" s="90" t="str">
        <f t="shared" si="37"/>
        <v/>
      </c>
      <c r="D306" s="117" t="str">
        <f t="shared" si="38"/>
        <v/>
      </c>
      <c r="E306" s="117" t="str">
        <f t="shared" si="39"/>
        <v/>
      </c>
      <c r="F306" s="117" t="str">
        <f t="shared" si="40"/>
        <v/>
      </c>
      <c r="G306" s="90" t="str">
        <f t="shared" si="41"/>
        <v/>
      </c>
    </row>
    <row r="307" spans="1:7" x14ac:dyDescent="0.25">
      <c r="A307" s="116" t="str">
        <f t="shared" si="36"/>
        <v/>
      </c>
      <c r="B307" s="100" t="str">
        <f t="shared" si="35"/>
        <v/>
      </c>
      <c r="C307" s="90" t="str">
        <f t="shared" si="37"/>
        <v/>
      </c>
      <c r="D307" s="117" t="str">
        <f t="shared" si="38"/>
        <v/>
      </c>
      <c r="E307" s="117" t="str">
        <f t="shared" si="39"/>
        <v/>
      </c>
      <c r="F307" s="117" t="str">
        <f t="shared" si="40"/>
        <v/>
      </c>
      <c r="G307" s="90" t="str">
        <f t="shared" si="41"/>
        <v/>
      </c>
    </row>
    <row r="308" spans="1:7" x14ac:dyDescent="0.25">
      <c r="A308" s="116" t="str">
        <f t="shared" si="36"/>
        <v/>
      </c>
      <c r="B308" s="100" t="str">
        <f t="shared" si="35"/>
        <v/>
      </c>
      <c r="C308" s="90" t="str">
        <f t="shared" si="37"/>
        <v/>
      </c>
      <c r="D308" s="117" t="str">
        <f t="shared" si="38"/>
        <v/>
      </c>
      <c r="E308" s="117" t="str">
        <f t="shared" si="39"/>
        <v/>
      </c>
      <c r="F308" s="117" t="str">
        <f t="shared" si="40"/>
        <v/>
      </c>
      <c r="G308" s="90" t="str">
        <f t="shared" si="41"/>
        <v/>
      </c>
    </row>
    <row r="309" spans="1:7" x14ac:dyDescent="0.25">
      <c r="A309" s="116" t="str">
        <f t="shared" si="36"/>
        <v/>
      </c>
      <c r="B309" s="100" t="str">
        <f t="shared" si="35"/>
        <v/>
      </c>
      <c r="C309" s="90" t="str">
        <f t="shared" si="37"/>
        <v/>
      </c>
      <c r="D309" s="117" t="str">
        <f t="shared" si="38"/>
        <v/>
      </c>
      <c r="E309" s="117" t="str">
        <f t="shared" si="39"/>
        <v/>
      </c>
      <c r="F309" s="117" t="str">
        <f t="shared" si="40"/>
        <v/>
      </c>
      <c r="G309" s="90" t="str">
        <f t="shared" si="41"/>
        <v/>
      </c>
    </row>
    <row r="310" spans="1:7" x14ac:dyDescent="0.25">
      <c r="A310" s="116" t="str">
        <f t="shared" si="36"/>
        <v/>
      </c>
      <c r="B310" s="100" t="str">
        <f t="shared" si="35"/>
        <v/>
      </c>
      <c r="C310" s="90" t="str">
        <f t="shared" si="37"/>
        <v/>
      </c>
      <c r="D310" s="117" t="str">
        <f t="shared" si="38"/>
        <v/>
      </c>
      <c r="E310" s="117" t="str">
        <f t="shared" si="39"/>
        <v/>
      </c>
      <c r="F310" s="117" t="str">
        <f t="shared" si="40"/>
        <v/>
      </c>
      <c r="G310" s="90" t="str">
        <f t="shared" si="41"/>
        <v/>
      </c>
    </row>
    <row r="311" spans="1:7" x14ac:dyDescent="0.25">
      <c r="A311" s="116" t="str">
        <f t="shared" si="36"/>
        <v/>
      </c>
      <c r="B311" s="100" t="str">
        <f t="shared" si="35"/>
        <v/>
      </c>
      <c r="C311" s="90" t="str">
        <f t="shared" si="37"/>
        <v/>
      </c>
      <c r="D311" s="117" t="str">
        <f t="shared" si="38"/>
        <v/>
      </c>
      <c r="E311" s="117" t="str">
        <f t="shared" si="39"/>
        <v/>
      </c>
      <c r="F311" s="117" t="str">
        <f t="shared" si="40"/>
        <v/>
      </c>
      <c r="G311" s="90" t="str">
        <f t="shared" si="41"/>
        <v/>
      </c>
    </row>
    <row r="312" spans="1:7" x14ac:dyDescent="0.25">
      <c r="A312" s="116" t="str">
        <f t="shared" si="36"/>
        <v/>
      </c>
      <c r="B312" s="100" t="str">
        <f t="shared" si="35"/>
        <v/>
      </c>
      <c r="C312" s="90" t="str">
        <f t="shared" si="37"/>
        <v/>
      </c>
      <c r="D312" s="117" t="str">
        <f t="shared" si="38"/>
        <v/>
      </c>
      <c r="E312" s="117" t="str">
        <f t="shared" si="39"/>
        <v/>
      </c>
      <c r="F312" s="117" t="str">
        <f t="shared" si="40"/>
        <v/>
      </c>
      <c r="G312" s="90" t="str">
        <f t="shared" si="41"/>
        <v/>
      </c>
    </row>
    <row r="313" spans="1:7" x14ac:dyDescent="0.25">
      <c r="A313" s="116" t="str">
        <f t="shared" si="36"/>
        <v/>
      </c>
      <c r="B313" s="100" t="str">
        <f t="shared" si="35"/>
        <v/>
      </c>
      <c r="C313" s="90" t="str">
        <f t="shared" si="37"/>
        <v/>
      </c>
      <c r="D313" s="117" t="str">
        <f t="shared" si="38"/>
        <v/>
      </c>
      <c r="E313" s="117" t="str">
        <f t="shared" si="39"/>
        <v/>
      </c>
      <c r="F313" s="117" t="str">
        <f t="shared" si="40"/>
        <v/>
      </c>
      <c r="G313" s="90" t="str">
        <f t="shared" si="41"/>
        <v/>
      </c>
    </row>
    <row r="314" spans="1:7" x14ac:dyDescent="0.25">
      <c r="A314" s="116" t="str">
        <f t="shared" si="36"/>
        <v/>
      </c>
      <c r="B314" s="100" t="str">
        <f t="shared" si="35"/>
        <v/>
      </c>
      <c r="C314" s="90" t="str">
        <f t="shared" si="37"/>
        <v/>
      </c>
      <c r="D314" s="117" t="str">
        <f t="shared" si="38"/>
        <v/>
      </c>
      <c r="E314" s="117" t="str">
        <f t="shared" si="39"/>
        <v/>
      </c>
      <c r="F314" s="117" t="str">
        <f t="shared" si="40"/>
        <v/>
      </c>
      <c r="G314" s="90" t="str">
        <f t="shared" si="41"/>
        <v/>
      </c>
    </row>
    <row r="315" spans="1:7" x14ac:dyDescent="0.25">
      <c r="A315" s="116" t="str">
        <f t="shared" si="36"/>
        <v/>
      </c>
      <c r="B315" s="100" t="str">
        <f t="shared" si="35"/>
        <v/>
      </c>
      <c r="C315" s="90" t="str">
        <f t="shared" si="37"/>
        <v/>
      </c>
      <c r="D315" s="117" t="str">
        <f t="shared" si="38"/>
        <v/>
      </c>
      <c r="E315" s="117" t="str">
        <f t="shared" si="39"/>
        <v/>
      </c>
      <c r="F315" s="117" t="str">
        <f t="shared" si="40"/>
        <v/>
      </c>
      <c r="G315" s="90" t="str">
        <f t="shared" si="41"/>
        <v/>
      </c>
    </row>
    <row r="316" spans="1:7" x14ac:dyDescent="0.25">
      <c r="A316" s="116" t="str">
        <f t="shared" si="36"/>
        <v/>
      </c>
      <c r="B316" s="100" t="str">
        <f t="shared" si="35"/>
        <v/>
      </c>
      <c r="C316" s="90" t="str">
        <f t="shared" si="37"/>
        <v/>
      </c>
      <c r="D316" s="117" t="str">
        <f t="shared" si="38"/>
        <v/>
      </c>
      <c r="E316" s="117" t="str">
        <f t="shared" si="39"/>
        <v/>
      </c>
      <c r="F316" s="117" t="str">
        <f t="shared" si="40"/>
        <v/>
      </c>
      <c r="G316" s="90" t="str">
        <f t="shared" si="41"/>
        <v/>
      </c>
    </row>
    <row r="317" spans="1:7" x14ac:dyDescent="0.25">
      <c r="A317" s="116" t="str">
        <f t="shared" si="36"/>
        <v/>
      </c>
      <c r="B317" s="100" t="str">
        <f t="shared" si="35"/>
        <v/>
      </c>
      <c r="C317" s="90" t="str">
        <f t="shared" si="37"/>
        <v/>
      </c>
      <c r="D317" s="117" t="str">
        <f t="shared" si="38"/>
        <v/>
      </c>
      <c r="E317" s="117" t="str">
        <f t="shared" si="39"/>
        <v/>
      </c>
      <c r="F317" s="117" t="str">
        <f t="shared" si="40"/>
        <v/>
      </c>
      <c r="G317" s="90" t="str">
        <f t="shared" si="41"/>
        <v/>
      </c>
    </row>
    <row r="318" spans="1:7" x14ac:dyDescent="0.25">
      <c r="A318" s="116" t="str">
        <f t="shared" si="36"/>
        <v/>
      </c>
      <c r="B318" s="100" t="str">
        <f t="shared" si="35"/>
        <v/>
      </c>
      <c r="C318" s="90" t="str">
        <f t="shared" si="37"/>
        <v/>
      </c>
      <c r="D318" s="117" t="str">
        <f t="shared" si="38"/>
        <v/>
      </c>
      <c r="E318" s="117" t="str">
        <f t="shared" si="39"/>
        <v/>
      </c>
      <c r="F318" s="117" t="str">
        <f t="shared" si="40"/>
        <v/>
      </c>
      <c r="G318" s="90" t="str">
        <f t="shared" si="41"/>
        <v/>
      </c>
    </row>
    <row r="319" spans="1:7" x14ac:dyDescent="0.25">
      <c r="A319" s="116" t="str">
        <f t="shared" si="36"/>
        <v/>
      </c>
      <c r="B319" s="100" t="str">
        <f t="shared" si="35"/>
        <v/>
      </c>
      <c r="C319" s="90" t="str">
        <f t="shared" si="37"/>
        <v/>
      </c>
      <c r="D319" s="117" t="str">
        <f t="shared" si="38"/>
        <v/>
      </c>
      <c r="E319" s="117" t="str">
        <f t="shared" si="39"/>
        <v/>
      </c>
      <c r="F319" s="117" t="str">
        <f t="shared" si="40"/>
        <v/>
      </c>
      <c r="G319" s="90" t="str">
        <f t="shared" si="41"/>
        <v/>
      </c>
    </row>
    <row r="320" spans="1:7" x14ac:dyDescent="0.25">
      <c r="A320" s="116" t="str">
        <f t="shared" si="36"/>
        <v/>
      </c>
      <c r="B320" s="100" t="str">
        <f t="shared" si="35"/>
        <v/>
      </c>
      <c r="C320" s="90" t="str">
        <f t="shared" si="37"/>
        <v/>
      </c>
      <c r="D320" s="117" t="str">
        <f t="shared" si="38"/>
        <v/>
      </c>
      <c r="E320" s="117" t="str">
        <f t="shared" si="39"/>
        <v/>
      </c>
      <c r="F320" s="117" t="str">
        <f t="shared" si="40"/>
        <v/>
      </c>
      <c r="G320" s="90" t="str">
        <f t="shared" si="41"/>
        <v/>
      </c>
    </row>
    <row r="321" spans="1:7" x14ac:dyDescent="0.25">
      <c r="A321" s="116" t="str">
        <f t="shared" si="36"/>
        <v/>
      </c>
      <c r="B321" s="100" t="str">
        <f t="shared" si="35"/>
        <v/>
      </c>
      <c r="C321" s="90" t="str">
        <f t="shared" si="37"/>
        <v/>
      </c>
      <c r="D321" s="117" t="str">
        <f t="shared" si="38"/>
        <v/>
      </c>
      <c r="E321" s="117" t="str">
        <f t="shared" si="39"/>
        <v/>
      </c>
      <c r="F321" s="117" t="str">
        <f t="shared" si="40"/>
        <v/>
      </c>
      <c r="G321" s="90" t="str">
        <f t="shared" si="41"/>
        <v/>
      </c>
    </row>
    <row r="322" spans="1:7" x14ac:dyDescent="0.25">
      <c r="A322" s="116" t="str">
        <f t="shared" si="36"/>
        <v/>
      </c>
      <c r="B322" s="100" t="str">
        <f t="shared" si="35"/>
        <v/>
      </c>
      <c r="C322" s="90" t="str">
        <f t="shared" si="37"/>
        <v/>
      </c>
      <c r="D322" s="117" t="str">
        <f t="shared" si="38"/>
        <v/>
      </c>
      <c r="E322" s="117" t="str">
        <f t="shared" si="39"/>
        <v/>
      </c>
      <c r="F322" s="117" t="str">
        <f t="shared" si="40"/>
        <v/>
      </c>
      <c r="G322" s="90" t="str">
        <f t="shared" si="41"/>
        <v/>
      </c>
    </row>
    <row r="323" spans="1:7" x14ac:dyDescent="0.25">
      <c r="A323" s="116" t="str">
        <f t="shared" si="36"/>
        <v/>
      </c>
      <c r="B323" s="100" t="str">
        <f t="shared" si="35"/>
        <v/>
      </c>
      <c r="C323" s="90" t="str">
        <f t="shared" si="37"/>
        <v/>
      </c>
      <c r="D323" s="117" t="str">
        <f t="shared" si="38"/>
        <v/>
      </c>
      <c r="E323" s="117" t="str">
        <f t="shared" si="39"/>
        <v/>
      </c>
      <c r="F323" s="117" t="str">
        <f t="shared" si="40"/>
        <v/>
      </c>
      <c r="G323" s="90" t="str">
        <f t="shared" si="41"/>
        <v/>
      </c>
    </row>
    <row r="324" spans="1:7" x14ac:dyDescent="0.25">
      <c r="A324" s="116" t="str">
        <f t="shared" si="36"/>
        <v/>
      </c>
      <c r="B324" s="100" t="str">
        <f t="shared" si="35"/>
        <v/>
      </c>
      <c r="C324" s="90" t="str">
        <f t="shared" si="37"/>
        <v/>
      </c>
      <c r="D324" s="117" t="str">
        <f t="shared" si="38"/>
        <v/>
      </c>
      <c r="E324" s="117" t="str">
        <f t="shared" si="39"/>
        <v/>
      </c>
      <c r="F324" s="117" t="str">
        <f t="shared" si="40"/>
        <v/>
      </c>
      <c r="G324" s="90" t="str">
        <f t="shared" si="41"/>
        <v/>
      </c>
    </row>
    <row r="325" spans="1:7" x14ac:dyDescent="0.25">
      <c r="A325" s="116" t="str">
        <f t="shared" si="36"/>
        <v/>
      </c>
      <c r="B325" s="100" t="str">
        <f t="shared" si="35"/>
        <v/>
      </c>
      <c r="C325" s="90" t="str">
        <f t="shared" si="37"/>
        <v/>
      </c>
      <c r="D325" s="117" t="str">
        <f t="shared" si="38"/>
        <v/>
      </c>
      <c r="E325" s="117" t="str">
        <f t="shared" si="39"/>
        <v/>
      </c>
      <c r="F325" s="117" t="str">
        <f t="shared" si="40"/>
        <v/>
      </c>
      <c r="G325" s="90" t="str">
        <f t="shared" si="41"/>
        <v/>
      </c>
    </row>
    <row r="326" spans="1:7" x14ac:dyDescent="0.25">
      <c r="A326" s="116" t="str">
        <f t="shared" si="36"/>
        <v/>
      </c>
      <c r="B326" s="100" t="str">
        <f t="shared" si="35"/>
        <v/>
      </c>
      <c r="C326" s="90" t="str">
        <f t="shared" si="37"/>
        <v/>
      </c>
      <c r="D326" s="117" t="str">
        <f t="shared" si="38"/>
        <v/>
      </c>
      <c r="E326" s="117" t="str">
        <f t="shared" si="39"/>
        <v/>
      </c>
      <c r="F326" s="117" t="str">
        <f t="shared" si="40"/>
        <v/>
      </c>
      <c r="G326" s="90" t="str">
        <f t="shared" si="41"/>
        <v/>
      </c>
    </row>
    <row r="327" spans="1:7" x14ac:dyDescent="0.25">
      <c r="A327" s="116" t="str">
        <f t="shared" si="36"/>
        <v/>
      </c>
      <c r="B327" s="100" t="str">
        <f t="shared" si="35"/>
        <v/>
      </c>
      <c r="C327" s="90" t="str">
        <f t="shared" si="37"/>
        <v/>
      </c>
      <c r="D327" s="117" t="str">
        <f t="shared" si="38"/>
        <v/>
      </c>
      <c r="E327" s="117" t="str">
        <f t="shared" si="39"/>
        <v/>
      </c>
      <c r="F327" s="117" t="str">
        <f t="shared" si="40"/>
        <v/>
      </c>
      <c r="G327" s="90" t="str">
        <f t="shared" si="41"/>
        <v/>
      </c>
    </row>
    <row r="328" spans="1:7" x14ac:dyDescent="0.25">
      <c r="A328" s="116" t="str">
        <f t="shared" si="36"/>
        <v/>
      </c>
      <c r="B328" s="100" t="str">
        <f t="shared" si="35"/>
        <v/>
      </c>
      <c r="C328" s="90" t="str">
        <f t="shared" si="37"/>
        <v/>
      </c>
      <c r="D328" s="117" t="str">
        <f t="shared" si="38"/>
        <v/>
      </c>
      <c r="E328" s="117" t="str">
        <f t="shared" si="39"/>
        <v/>
      </c>
      <c r="F328" s="117" t="str">
        <f t="shared" si="40"/>
        <v/>
      </c>
      <c r="G328" s="90" t="str">
        <f t="shared" si="41"/>
        <v/>
      </c>
    </row>
    <row r="329" spans="1:7" x14ac:dyDescent="0.25">
      <c r="A329" s="116" t="str">
        <f t="shared" si="36"/>
        <v/>
      </c>
      <c r="B329" s="100" t="str">
        <f t="shared" si="35"/>
        <v/>
      </c>
      <c r="C329" s="90" t="str">
        <f t="shared" si="37"/>
        <v/>
      </c>
      <c r="D329" s="117" t="str">
        <f t="shared" si="38"/>
        <v/>
      </c>
      <c r="E329" s="117" t="str">
        <f t="shared" si="39"/>
        <v/>
      </c>
      <c r="F329" s="117" t="str">
        <f t="shared" si="40"/>
        <v/>
      </c>
      <c r="G329" s="90" t="str">
        <f t="shared" si="41"/>
        <v/>
      </c>
    </row>
    <row r="330" spans="1:7" x14ac:dyDescent="0.25">
      <c r="A330" s="116" t="str">
        <f t="shared" si="36"/>
        <v/>
      </c>
      <c r="B330" s="100" t="str">
        <f t="shared" si="35"/>
        <v/>
      </c>
      <c r="C330" s="90" t="str">
        <f t="shared" si="37"/>
        <v/>
      </c>
      <c r="D330" s="117" t="str">
        <f t="shared" si="38"/>
        <v/>
      </c>
      <c r="E330" s="117" t="str">
        <f t="shared" si="39"/>
        <v/>
      </c>
      <c r="F330" s="117" t="str">
        <f t="shared" si="40"/>
        <v/>
      </c>
      <c r="G330" s="90" t="str">
        <f t="shared" si="41"/>
        <v/>
      </c>
    </row>
    <row r="331" spans="1:7" x14ac:dyDescent="0.25">
      <c r="A331" s="116" t="str">
        <f t="shared" si="36"/>
        <v/>
      </c>
      <c r="B331" s="100" t="str">
        <f t="shared" si="35"/>
        <v/>
      </c>
      <c r="C331" s="90" t="str">
        <f t="shared" si="37"/>
        <v/>
      </c>
      <c r="D331" s="117" t="str">
        <f t="shared" si="38"/>
        <v/>
      </c>
      <c r="E331" s="117" t="str">
        <f t="shared" si="39"/>
        <v/>
      </c>
      <c r="F331" s="117" t="str">
        <f t="shared" si="40"/>
        <v/>
      </c>
      <c r="G331" s="90" t="str">
        <f t="shared" si="41"/>
        <v/>
      </c>
    </row>
    <row r="332" spans="1:7" x14ac:dyDescent="0.25">
      <c r="A332" s="116" t="str">
        <f t="shared" si="36"/>
        <v/>
      </c>
      <c r="B332" s="100" t="str">
        <f t="shared" si="35"/>
        <v/>
      </c>
      <c r="C332" s="90" t="str">
        <f t="shared" si="37"/>
        <v/>
      </c>
      <c r="D332" s="117" t="str">
        <f t="shared" si="38"/>
        <v/>
      </c>
      <c r="E332" s="117" t="str">
        <f t="shared" si="39"/>
        <v/>
      </c>
      <c r="F332" s="117" t="str">
        <f t="shared" si="40"/>
        <v/>
      </c>
      <c r="G332" s="90" t="str">
        <f t="shared" si="41"/>
        <v/>
      </c>
    </row>
    <row r="333" spans="1:7" x14ac:dyDescent="0.25">
      <c r="A333" s="116" t="str">
        <f t="shared" si="36"/>
        <v/>
      </c>
      <c r="B333" s="100" t="str">
        <f t="shared" si="35"/>
        <v/>
      </c>
      <c r="C333" s="90" t="str">
        <f t="shared" si="37"/>
        <v/>
      </c>
      <c r="D333" s="117" t="str">
        <f t="shared" si="38"/>
        <v/>
      </c>
      <c r="E333" s="117" t="str">
        <f t="shared" si="39"/>
        <v/>
      </c>
      <c r="F333" s="117" t="str">
        <f t="shared" si="40"/>
        <v/>
      </c>
      <c r="G333" s="90" t="str">
        <f t="shared" si="41"/>
        <v/>
      </c>
    </row>
    <row r="334" spans="1:7" x14ac:dyDescent="0.25">
      <c r="A334" s="116" t="str">
        <f t="shared" si="36"/>
        <v/>
      </c>
      <c r="B334" s="100" t="str">
        <f t="shared" si="35"/>
        <v/>
      </c>
      <c r="C334" s="90" t="str">
        <f t="shared" si="37"/>
        <v/>
      </c>
      <c r="D334" s="117" t="str">
        <f t="shared" si="38"/>
        <v/>
      </c>
      <c r="E334" s="117" t="str">
        <f t="shared" si="39"/>
        <v/>
      </c>
      <c r="F334" s="117" t="str">
        <f t="shared" si="40"/>
        <v/>
      </c>
      <c r="G334" s="90" t="str">
        <f t="shared" si="41"/>
        <v/>
      </c>
    </row>
    <row r="335" spans="1:7" x14ac:dyDescent="0.25">
      <c r="A335" s="116" t="str">
        <f t="shared" si="36"/>
        <v/>
      </c>
      <c r="B335" s="100" t="str">
        <f t="shared" si="35"/>
        <v/>
      </c>
      <c r="C335" s="90" t="str">
        <f t="shared" si="37"/>
        <v/>
      </c>
      <c r="D335" s="117" t="str">
        <f t="shared" si="38"/>
        <v/>
      </c>
      <c r="E335" s="117" t="str">
        <f t="shared" si="39"/>
        <v/>
      </c>
      <c r="F335" s="117" t="str">
        <f t="shared" si="40"/>
        <v/>
      </c>
      <c r="G335" s="90" t="str">
        <f t="shared" si="41"/>
        <v/>
      </c>
    </row>
    <row r="336" spans="1:7" x14ac:dyDescent="0.25">
      <c r="A336" s="116" t="str">
        <f t="shared" si="36"/>
        <v/>
      </c>
      <c r="B336" s="100" t="str">
        <f t="shared" si="35"/>
        <v/>
      </c>
      <c r="C336" s="90" t="str">
        <f t="shared" si="37"/>
        <v/>
      </c>
      <c r="D336" s="117" t="str">
        <f t="shared" si="38"/>
        <v/>
      </c>
      <c r="E336" s="117" t="str">
        <f t="shared" si="39"/>
        <v/>
      </c>
      <c r="F336" s="117" t="str">
        <f t="shared" si="40"/>
        <v/>
      </c>
      <c r="G336" s="90" t="str">
        <f t="shared" si="41"/>
        <v/>
      </c>
    </row>
    <row r="337" spans="1:7" x14ac:dyDescent="0.25">
      <c r="A337" s="116" t="str">
        <f t="shared" si="36"/>
        <v/>
      </c>
      <c r="B337" s="100" t="str">
        <f t="shared" ref="B337:B400" si="42">IF(B336="","",IF(SUM(B336)+1&lt;=$E$7,SUM(B336)+1,""))</f>
        <v/>
      </c>
      <c r="C337" s="90" t="str">
        <f t="shared" si="37"/>
        <v/>
      </c>
      <c r="D337" s="117" t="str">
        <f t="shared" si="38"/>
        <v/>
      </c>
      <c r="E337" s="117" t="str">
        <f t="shared" si="39"/>
        <v/>
      </c>
      <c r="F337" s="117" t="str">
        <f t="shared" si="40"/>
        <v/>
      </c>
      <c r="G337" s="90" t="str">
        <f t="shared" si="41"/>
        <v/>
      </c>
    </row>
    <row r="338" spans="1:7" x14ac:dyDescent="0.25">
      <c r="A338" s="116" t="str">
        <f t="shared" ref="A338:A401" si="43">IF(B338="","",EDATE(A337,1))</f>
        <v/>
      </c>
      <c r="B338" s="100" t="str">
        <f t="shared" si="42"/>
        <v/>
      </c>
      <c r="C338" s="90" t="str">
        <f t="shared" ref="C338:C401" si="44">IF(B338="","",G337)</f>
        <v/>
      </c>
      <c r="D338" s="117" t="str">
        <f t="shared" ref="D338:D401" si="45">IF(B338="","",IPMT($E$11/12,B338,$E$7,-$E$8,$E$9,0))</f>
        <v/>
      </c>
      <c r="E338" s="117" t="str">
        <f t="shared" ref="E338:E401" si="46">IF(B338="","",PPMT($E$11/12,B338,$E$7,-$E$8,$E$9,0))</f>
        <v/>
      </c>
      <c r="F338" s="117" t="str">
        <f t="shared" ref="F338:F401" si="47">IF(B338="","",SUM(D338:E338))</f>
        <v/>
      </c>
      <c r="G338" s="90" t="str">
        <f t="shared" ref="G338:G401" si="48">IF(B338="","",SUM(C338)-SUM(E338))</f>
        <v/>
      </c>
    </row>
    <row r="339" spans="1:7" x14ac:dyDescent="0.25">
      <c r="A339" s="116" t="str">
        <f t="shared" si="43"/>
        <v/>
      </c>
      <c r="B339" s="100" t="str">
        <f t="shared" si="42"/>
        <v/>
      </c>
      <c r="C339" s="90" t="str">
        <f t="shared" si="44"/>
        <v/>
      </c>
      <c r="D339" s="117" t="str">
        <f t="shared" si="45"/>
        <v/>
      </c>
      <c r="E339" s="117" t="str">
        <f t="shared" si="46"/>
        <v/>
      </c>
      <c r="F339" s="117" t="str">
        <f t="shared" si="47"/>
        <v/>
      </c>
      <c r="G339" s="90" t="str">
        <f t="shared" si="48"/>
        <v/>
      </c>
    </row>
    <row r="340" spans="1:7" x14ac:dyDescent="0.25">
      <c r="A340" s="116" t="str">
        <f t="shared" si="43"/>
        <v/>
      </c>
      <c r="B340" s="100" t="str">
        <f t="shared" si="42"/>
        <v/>
      </c>
      <c r="C340" s="90" t="str">
        <f t="shared" si="44"/>
        <v/>
      </c>
      <c r="D340" s="117" t="str">
        <f t="shared" si="45"/>
        <v/>
      </c>
      <c r="E340" s="117" t="str">
        <f t="shared" si="46"/>
        <v/>
      </c>
      <c r="F340" s="117" t="str">
        <f t="shared" si="47"/>
        <v/>
      </c>
      <c r="G340" s="90" t="str">
        <f t="shared" si="48"/>
        <v/>
      </c>
    </row>
    <row r="341" spans="1:7" x14ac:dyDescent="0.25">
      <c r="A341" s="116" t="str">
        <f t="shared" si="43"/>
        <v/>
      </c>
      <c r="B341" s="100" t="str">
        <f t="shared" si="42"/>
        <v/>
      </c>
      <c r="C341" s="90" t="str">
        <f t="shared" si="44"/>
        <v/>
      </c>
      <c r="D341" s="117" t="str">
        <f t="shared" si="45"/>
        <v/>
      </c>
      <c r="E341" s="117" t="str">
        <f t="shared" si="46"/>
        <v/>
      </c>
      <c r="F341" s="117" t="str">
        <f t="shared" si="47"/>
        <v/>
      </c>
      <c r="G341" s="90" t="str">
        <f t="shared" si="48"/>
        <v/>
      </c>
    </row>
    <row r="342" spans="1:7" x14ac:dyDescent="0.25">
      <c r="A342" s="116" t="str">
        <f t="shared" si="43"/>
        <v/>
      </c>
      <c r="B342" s="100" t="str">
        <f t="shared" si="42"/>
        <v/>
      </c>
      <c r="C342" s="90" t="str">
        <f t="shared" si="44"/>
        <v/>
      </c>
      <c r="D342" s="117" t="str">
        <f t="shared" si="45"/>
        <v/>
      </c>
      <c r="E342" s="117" t="str">
        <f t="shared" si="46"/>
        <v/>
      </c>
      <c r="F342" s="117" t="str">
        <f t="shared" si="47"/>
        <v/>
      </c>
      <c r="G342" s="90" t="str">
        <f t="shared" si="48"/>
        <v/>
      </c>
    </row>
    <row r="343" spans="1:7" x14ac:dyDescent="0.25">
      <c r="A343" s="116" t="str">
        <f t="shared" si="43"/>
        <v/>
      </c>
      <c r="B343" s="100" t="str">
        <f t="shared" si="42"/>
        <v/>
      </c>
      <c r="C343" s="90" t="str">
        <f t="shared" si="44"/>
        <v/>
      </c>
      <c r="D343" s="117" t="str">
        <f t="shared" si="45"/>
        <v/>
      </c>
      <c r="E343" s="117" t="str">
        <f t="shared" si="46"/>
        <v/>
      </c>
      <c r="F343" s="117" t="str">
        <f t="shared" si="47"/>
        <v/>
      </c>
      <c r="G343" s="90" t="str">
        <f t="shared" si="48"/>
        <v/>
      </c>
    </row>
    <row r="344" spans="1:7" x14ac:dyDescent="0.25">
      <c r="A344" s="116" t="str">
        <f t="shared" si="43"/>
        <v/>
      </c>
      <c r="B344" s="100" t="str">
        <f t="shared" si="42"/>
        <v/>
      </c>
      <c r="C344" s="90" t="str">
        <f t="shared" si="44"/>
        <v/>
      </c>
      <c r="D344" s="117" t="str">
        <f t="shared" si="45"/>
        <v/>
      </c>
      <c r="E344" s="117" t="str">
        <f t="shared" si="46"/>
        <v/>
      </c>
      <c r="F344" s="117" t="str">
        <f t="shared" si="47"/>
        <v/>
      </c>
      <c r="G344" s="90" t="str">
        <f t="shared" si="48"/>
        <v/>
      </c>
    </row>
    <row r="345" spans="1:7" x14ac:dyDescent="0.25">
      <c r="A345" s="116" t="str">
        <f t="shared" si="43"/>
        <v/>
      </c>
      <c r="B345" s="100" t="str">
        <f t="shared" si="42"/>
        <v/>
      </c>
      <c r="C345" s="90" t="str">
        <f t="shared" si="44"/>
        <v/>
      </c>
      <c r="D345" s="117" t="str">
        <f t="shared" si="45"/>
        <v/>
      </c>
      <c r="E345" s="117" t="str">
        <f t="shared" si="46"/>
        <v/>
      </c>
      <c r="F345" s="117" t="str">
        <f t="shared" si="47"/>
        <v/>
      </c>
      <c r="G345" s="90" t="str">
        <f t="shared" si="48"/>
        <v/>
      </c>
    </row>
    <row r="346" spans="1:7" x14ac:dyDescent="0.25">
      <c r="A346" s="116" t="str">
        <f t="shared" si="43"/>
        <v/>
      </c>
      <c r="B346" s="100" t="str">
        <f t="shared" si="42"/>
        <v/>
      </c>
      <c r="C346" s="90" t="str">
        <f t="shared" si="44"/>
        <v/>
      </c>
      <c r="D346" s="117" t="str">
        <f t="shared" si="45"/>
        <v/>
      </c>
      <c r="E346" s="117" t="str">
        <f t="shared" si="46"/>
        <v/>
      </c>
      <c r="F346" s="117" t="str">
        <f t="shared" si="47"/>
        <v/>
      </c>
      <c r="G346" s="90" t="str">
        <f t="shared" si="48"/>
        <v/>
      </c>
    </row>
    <row r="347" spans="1:7" x14ac:dyDescent="0.25">
      <c r="A347" s="116" t="str">
        <f t="shared" si="43"/>
        <v/>
      </c>
      <c r="B347" s="100" t="str">
        <f t="shared" si="42"/>
        <v/>
      </c>
      <c r="C347" s="90" t="str">
        <f t="shared" si="44"/>
        <v/>
      </c>
      <c r="D347" s="117" t="str">
        <f t="shared" si="45"/>
        <v/>
      </c>
      <c r="E347" s="117" t="str">
        <f t="shared" si="46"/>
        <v/>
      </c>
      <c r="F347" s="117" t="str">
        <f t="shared" si="47"/>
        <v/>
      </c>
      <c r="G347" s="90" t="str">
        <f t="shared" si="48"/>
        <v/>
      </c>
    </row>
    <row r="348" spans="1:7" x14ac:dyDescent="0.25">
      <c r="A348" s="116" t="str">
        <f t="shared" si="43"/>
        <v/>
      </c>
      <c r="B348" s="100" t="str">
        <f t="shared" si="42"/>
        <v/>
      </c>
      <c r="C348" s="90" t="str">
        <f t="shared" si="44"/>
        <v/>
      </c>
      <c r="D348" s="117" t="str">
        <f t="shared" si="45"/>
        <v/>
      </c>
      <c r="E348" s="117" t="str">
        <f t="shared" si="46"/>
        <v/>
      </c>
      <c r="F348" s="117" t="str">
        <f t="shared" si="47"/>
        <v/>
      </c>
      <c r="G348" s="90" t="str">
        <f t="shared" si="48"/>
        <v/>
      </c>
    </row>
    <row r="349" spans="1:7" x14ac:dyDescent="0.25">
      <c r="A349" s="116" t="str">
        <f t="shared" si="43"/>
        <v/>
      </c>
      <c r="B349" s="100" t="str">
        <f t="shared" si="42"/>
        <v/>
      </c>
      <c r="C349" s="90" t="str">
        <f t="shared" si="44"/>
        <v/>
      </c>
      <c r="D349" s="117" t="str">
        <f t="shared" si="45"/>
        <v/>
      </c>
      <c r="E349" s="117" t="str">
        <f t="shared" si="46"/>
        <v/>
      </c>
      <c r="F349" s="117" t="str">
        <f t="shared" si="47"/>
        <v/>
      </c>
      <c r="G349" s="90" t="str">
        <f t="shared" si="48"/>
        <v/>
      </c>
    </row>
    <row r="350" spans="1:7" x14ac:dyDescent="0.25">
      <c r="A350" s="116" t="str">
        <f t="shared" si="43"/>
        <v/>
      </c>
      <c r="B350" s="100" t="str">
        <f t="shared" si="42"/>
        <v/>
      </c>
      <c r="C350" s="90" t="str">
        <f t="shared" si="44"/>
        <v/>
      </c>
      <c r="D350" s="117" t="str">
        <f t="shared" si="45"/>
        <v/>
      </c>
      <c r="E350" s="117" t="str">
        <f t="shared" si="46"/>
        <v/>
      </c>
      <c r="F350" s="117" t="str">
        <f t="shared" si="47"/>
        <v/>
      </c>
      <c r="G350" s="90" t="str">
        <f t="shared" si="48"/>
        <v/>
      </c>
    </row>
    <row r="351" spans="1:7" x14ac:dyDescent="0.25">
      <c r="A351" s="116" t="str">
        <f t="shared" si="43"/>
        <v/>
      </c>
      <c r="B351" s="100" t="str">
        <f t="shared" si="42"/>
        <v/>
      </c>
      <c r="C351" s="90" t="str">
        <f t="shared" si="44"/>
        <v/>
      </c>
      <c r="D351" s="117" t="str">
        <f t="shared" si="45"/>
        <v/>
      </c>
      <c r="E351" s="117" t="str">
        <f t="shared" si="46"/>
        <v/>
      </c>
      <c r="F351" s="117" t="str">
        <f t="shared" si="47"/>
        <v/>
      </c>
      <c r="G351" s="90" t="str">
        <f t="shared" si="48"/>
        <v/>
      </c>
    </row>
    <row r="352" spans="1:7" x14ac:dyDescent="0.25">
      <c r="A352" s="116" t="str">
        <f t="shared" si="43"/>
        <v/>
      </c>
      <c r="B352" s="100" t="str">
        <f t="shared" si="42"/>
        <v/>
      </c>
      <c r="C352" s="90" t="str">
        <f t="shared" si="44"/>
        <v/>
      </c>
      <c r="D352" s="117" t="str">
        <f t="shared" si="45"/>
        <v/>
      </c>
      <c r="E352" s="117" t="str">
        <f t="shared" si="46"/>
        <v/>
      </c>
      <c r="F352" s="117" t="str">
        <f t="shared" si="47"/>
        <v/>
      </c>
      <c r="G352" s="90" t="str">
        <f t="shared" si="48"/>
        <v/>
      </c>
    </row>
    <row r="353" spans="1:7" x14ac:dyDescent="0.25">
      <c r="A353" s="116" t="str">
        <f t="shared" si="43"/>
        <v/>
      </c>
      <c r="B353" s="100" t="str">
        <f t="shared" si="42"/>
        <v/>
      </c>
      <c r="C353" s="90" t="str">
        <f t="shared" si="44"/>
        <v/>
      </c>
      <c r="D353" s="117" t="str">
        <f t="shared" si="45"/>
        <v/>
      </c>
      <c r="E353" s="117" t="str">
        <f t="shared" si="46"/>
        <v/>
      </c>
      <c r="F353" s="117" t="str">
        <f t="shared" si="47"/>
        <v/>
      </c>
      <c r="G353" s="90" t="str">
        <f t="shared" si="48"/>
        <v/>
      </c>
    </row>
    <row r="354" spans="1:7" x14ac:dyDescent="0.25">
      <c r="A354" s="116" t="str">
        <f t="shared" si="43"/>
        <v/>
      </c>
      <c r="B354" s="100" t="str">
        <f t="shared" si="42"/>
        <v/>
      </c>
      <c r="C354" s="90" t="str">
        <f t="shared" si="44"/>
        <v/>
      </c>
      <c r="D354" s="117" t="str">
        <f t="shared" si="45"/>
        <v/>
      </c>
      <c r="E354" s="117" t="str">
        <f t="shared" si="46"/>
        <v/>
      </c>
      <c r="F354" s="117" t="str">
        <f t="shared" si="47"/>
        <v/>
      </c>
      <c r="G354" s="90" t="str">
        <f t="shared" si="48"/>
        <v/>
      </c>
    </row>
    <row r="355" spans="1:7" x14ac:dyDescent="0.25">
      <c r="A355" s="116" t="str">
        <f t="shared" si="43"/>
        <v/>
      </c>
      <c r="B355" s="100" t="str">
        <f t="shared" si="42"/>
        <v/>
      </c>
      <c r="C355" s="90" t="str">
        <f t="shared" si="44"/>
        <v/>
      </c>
      <c r="D355" s="117" t="str">
        <f t="shared" si="45"/>
        <v/>
      </c>
      <c r="E355" s="117" t="str">
        <f t="shared" si="46"/>
        <v/>
      </c>
      <c r="F355" s="117" t="str">
        <f t="shared" si="47"/>
        <v/>
      </c>
      <c r="G355" s="90" t="str">
        <f t="shared" si="48"/>
        <v/>
      </c>
    </row>
    <row r="356" spans="1:7" x14ac:dyDescent="0.25">
      <c r="A356" s="116" t="str">
        <f t="shared" si="43"/>
        <v/>
      </c>
      <c r="B356" s="100" t="str">
        <f t="shared" si="42"/>
        <v/>
      </c>
      <c r="C356" s="90" t="str">
        <f t="shared" si="44"/>
        <v/>
      </c>
      <c r="D356" s="117" t="str">
        <f t="shared" si="45"/>
        <v/>
      </c>
      <c r="E356" s="117" t="str">
        <f t="shared" si="46"/>
        <v/>
      </c>
      <c r="F356" s="117" t="str">
        <f t="shared" si="47"/>
        <v/>
      </c>
      <c r="G356" s="90" t="str">
        <f t="shared" si="48"/>
        <v/>
      </c>
    </row>
    <row r="357" spans="1:7" x14ac:dyDescent="0.25">
      <c r="A357" s="116" t="str">
        <f t="shared" si="43"/>
        <v/>
      </c>
      <c r="B357" s="100" t="str">
        <f t="shared" si="42"/>
        <v/>
      </c>
      <c r="C357" s="90" t="str">
        <f t="shared" si="44"/>
        <v/>
      </c>
      <c r="D357" s="117" t="str">
        <f t="shared" si="45"/>
        <v/>
      </c>
      <c r="E357" s="117" t="str">
        <f t="shared" si="46"/>
        <v/>
      </c>
      <c r="F357" s="117" t="str">
        <f t="shared" si="47"/>
        <v/>
      </c>
      <c r="G357" s="90" t="str">
        <f t="shared" si="48"/>
        <v/>
      </c>
    </row>
    <row r="358" spans="1:7" x14ac:dyDescent="0.25">
      <c r="A358" s="116" t="str">
        <f t="shared" si="43"/>
        <v/>
      </c>
      <c r="B358" s="100" t="str">
        <f t="shared" si="42"/>
        <v/>
      </c>
      <c r="C358" s="90" t="str">
        <f t="shared" si="44"/>
        <v/>
      </c>
      <c r="D358" s="117" t="str">
        <f t="shared" si="45"/>
        <v/>
      </c>
      <c r="E358" s="117" t="str">
        <f t="shared" si="46"/>
        <v/>
      </c>
      <c r="F358" s="117" t="str">
        <f t="shared" si="47"/>
        <v/>
      </c>
      <c r="G358" s="90" t="str">
        <f t="shared" si="48"/>
        <v/>
      </c>
    </row>
    <row r="359" spans="1:7" x14ac:dyDescent="0.25">
      <c r="A359" s="116" t="str">
        <f t="shared" si="43"/>
        <v/>
      </c>
      <c r="B359" s="100" t="str">
        <f t="shared" si="42"/>
        <v/>
      </c>
      <c r="C359" s="90" t="str">
        <f t="shared" si="44"/>
        <v/>
      </c>
      <c r="D359" s="117" t="str">
        <f t="shared" si="45"/>
        <v/>
      </c>
      <c r="E359" s="117" t="str">
        <f t="shared" si="46"/>
        <v/>
      </c>
      <c r="F359" s="117" t="str">
        <f t="shared" si="47"/>
        <v/>
      </c>
      <c r="G359" s="90" t="str">
        <f t="shared" si="48"/>
        <v/>
      </c>
    </row>
    <row r="360" spans="1:7" x14ac:dyDescent="0.25">
      <c r="A360" s="116" t="str">
        <f t="shared" si="43"/>
        <v/>
      </c>
      <c r="B360" s="100" t="str">
        <f t="shared" si="42"/>
        <v/>
      </c>
      <c r="C360" s="90" t="str">
        <f t="shared" si="44"/>
        <v/>
      </c>
      <c r="D360" s="117" t="str">
        <f t="shared" si="45"/>
        <v/>
      </c>
      <c r="E360" s="117" t="str">
        <f t="shared" si="46"/>
        <v/>
      </c>
      <c r="F360" s="117" t="str">
        <f t="shared" si="47"/>
        <v/>
      </c>
      <c r="G360" s="90" t="str">
        <f t="shared" si="48"/>
        <v/>
      </c>
    </row>
    <row r="361" spans="1:7" x14ac:dyDescent="0.25">
      <c r="A361" s="116" t="str">
        <f t="shared" si="43"/>
        <v/>
      </c>
      <c r="B361" s="100" t="str">
        <f t="shared" si="42"/>
        <v/>
      </c>
      <c r="C361" s="90" t="str">
        <f t="shared" si="44"/>
        <v/>
      </c>
      <c r="D361" s="117" t="str">
        <f t="shared" si="45"/>
        <v/>
      </c>
      <c r="E361" s="117" t="str">
        <f t="shared" si="46"/>
        <v/>
      </c>
      <c r="F361" s="117" t="str">
        <f t="shared" si="47"/>
        <v/>
      </c>
      <c r="G361" s="90" t="str">
        <f t="shared" si="48"/>
        <v/>
      </c>
    </row>
    <row r="362" spans="1:7" x14ac:dyDescent="0.25">
      <c r="A362" s="116" t="str">
        <f t="shared" si="43"/>
        <v/>
      </c>
      <c r="B362" s="100" t="str">
        <f t="shared" si="42"/>
        <v/>
      </c>
      <c r="C362" s="90" t="str">
        <f t="shared" si="44"/>
        <v/>
      </c>
      <c r="D362" s="117" t="str">
        <f t="shared" si="45"/>
        <v/>
      </c>
      <c r="E362" s="117" t="str">
        <f t="shared" si="46"/>
        <v/>
      </c>
      <c r="F362" s="117" t="str">
        <f t="shared" si="47"/>
        <v/>
      </c>
      <c r="G362" s="90" t="str">
        <f t="shared" si="48"/>
        <v/>
      </c>
    </row>
    <row r="363" spans="1:7" x14ac:dyDescent="0.25">
      <c r="A363" s="116" t="str">
        <f t="shared" si="43"/>
        <v/>
      </c>
      <c r="B363" s="100" t="str">
        <f t="shared" si="42"/>
        <v/>
      </c>
      <c r="C363" s="90" t="str">
        <f t="shared" si="44"/>
        <v/>
      </c>
      <c r="D363" s="117" t="str">
        <f t="shared" si="45"/>
        <v/>
      </c>
      <c r="E363" s="117" t="str">
        <f t="shared" si="46"/>
        <v/>
      </c>
      <c r="F363" s="117" t="str">
        <f t="shared" si="47"/>
        <v/>
      </c>
      <c r="G363" s="90" t="str">
        <f t="shared" si="48"/>
        <v/>
      </c>
    </row>
    <row r="364" spans="1:7" x14ac:dyDescent="0.25">
      <c r="A364" s="116" t="str">
        <f t="shared" si="43"/>
        <v/>
      </c>
      <c r="B364" s="100" t="str">
        <f t="shared" si="42"/>
        <v/>
      </c>
      <c r="C364" s="90" t="str">
        <f t="shared" si="44"/>
        <v/>
      </c>
      <c r="D364" s="117" t="str">
        <f t="shared" si="45"/>
        <v/>
      </c>
      <c r="E364" s="117" t="str">
        <f t="shared" si="46"/>
        <v/>
      </c>
      <c r="F364" s="117" t="str">
        <f t="shared" si="47"/>
        <v/>
      </c>
      <c r="G364" s="90" t="str">
        <f t="shared" si="48"/>
        <v/>
      </c>
    </row>
    <row r="365" spans="1:7" x14ac:dyDescent="0.25">
      <c r="A365" s="116" t="str">
        <f t="shared" si="43"/>
        <v/>
      </c>
      <c r="B365" s="100" t="str">
        <f t="shared" si="42"/>
        <v/>
      </c>
      <c r="C365" s="90" t="str">
        <f t="shared" si="44"/>
        <v/>
      </c>
      <c r="D365" s="117" t="str">
        <f t="shared" si="45"/>
        <v/>
      </c>
      <c r="E365" s="117" t="str">
        <f t="shared" si="46"/>
        <v/>
      </c>
      <c r="F365" s="117" t="str">
        <f t="shared" si="47"/>
        <v/>
      </c>
      <c r="G365" s="90" t="str">
        <f t="shared" si="48"/>
        <v/>
      </c>
    </row>
    <row r="366" spans="1:7" x14ac:dyDescent="0.25">
      <c r="A366" s="116" t="str">
        <f t="shared" si="43"/>
        <v/>
      </c>
      <c r="B366" s="100" t="str">
        <f t="shared" si="42"/>
        <v/>
      </c>
      <c r="C366" s="90" t="str">
        <f t="shared" si="44"/>
        <v/>
      </c>
      <c r="D366" s="117" t="str">
        <f t="shared" si="45"/>
        <v/>
      </c>
      <c r="E366" s="117" t="str">
        <f t="shared" si="46"/>
        <v/>
      </c>
      <c r="F366" s="117" t="str">
        <f t="shared" si="47"/>
        <v/>
      </c>
      <c r="G366" s="90" t="str">
        <f t="shared" si="48"/>
        <v/>
      </c>
    </row>
    <row r="367" spans="1:7" x14ac:dyDescent="0.25">
      <c r="A367" s="116" t="str">
        <f t="shared" si="43"/>
        <v/>
      </c>
      <c r="B367" s="100" t="str">
        <f t="shared" si="42"/>
        <v/>
      </c>
      <c r="C367" s="90" t="str">
        <f t="shared" si="44"/>
        <v/>
      </c>
      <c r="D367" s="117" t="str">
        <f t="shared" si="45"/>
        <v/>
      </c>
      <c r="E367" s="117" t="str">
        <f t="shared" si="46"/>
        <v/>
      </c>
      <c r="F367" s="117" t="str">
        <f t="shared" si="47"/>
        <v/>
      </c>
      <c r="G367" s="90" t="str">
        <f t="shared" si="48"/>
        <v/>
      </c>
    </row>
    <row r="368" spans="1:7" x14ac:dyDescent="0.25">
      <c r="A368" s="116" t="str">
        <f t="shared" si="43"/>
        <v/>
      </c>
      <c r="B368" s="100" t="str">
        <f t="shared" si="42"/>
        <v/>
      </c>
      <c r="C368" s="90" t="str">
        <f t="shared" si="44"/>
        <v/>
      </c>
      <c r="D368" s="117" t="str">
        <f t="shared" si="45"/>
        <v/>
      </c>
      <c r="E368" s="117" t="str">
        <f t="shared" si="46"/>
        <v/>
      </c>
      <c r="F368" s="117" t="str">
        <f t="shared" si="47"/>
        <v/>
      </c>
      <c r="G368" s="90" t="str">
        <f t="shared" si="48"/>
        <v/>
      </c>
    </row>
    <row r="369" spans="1:7" x14ac:dyDescent="0.25">
      <c r="A369" s="116" t="str">
        <f t="shared" si="43"/>
        <v/>
      </c>
      <c r="B369" s="100" t="str">
        <f t="shared" si="42"/>
        <v/>
      </c>
      <c r="C369" s="90" t="str">
        <f t="shared" si="44"/>
        <v/>
      </c>
      <c r="D369" s="117" t="str">
        <f t="shared" si="45"/>
        <v/>
      </c>
      <c r="E369" s="117" t="str">
        <f t="shared" si="46"/>
        <v/>
      </c>
      <c r="F369" s="117" t="str">
        <f t="shared" si="47"/>
        <v/>
      </c>
      <c r="G369" s="90" t="str">
        <f t="shared" si="48"/>
        <v/>
      </c>
    </row>
    <row r="370" spans="1:7" x14ac:dyDescent="0.25">
      <c r="A370" s="116" t="str">
        <f t="shared" si="43"/>
        <v/>
      </c>
      <c r="B370" s="100" t="str">
        <f t="shared" si="42"/>
        <v/>
      </c>
      <c r="C370" s="90" t="str">
        <f t="shared" si="44"/>
        <v/>
      </c>
      <c r="D370" s="117" t="str">
        <f t="shared" si="45"/>
        <v/>
      </c>
      <c r="E370" s="117" t="str">
        <f t="shared" si="46"/>
        <v/>
      </c>
      <c r="F370" s="117" t="str">
        <f t="shared" si="47"/>
        <v/>
      </c>
      <c r="G370" s="90" t="str">
        <f t="shared" si="48"/>
        <v/>
      </c>
    </row>
    <row r="371" spans="1:7" x14ac:dyDescent="0.25">
      <c r="A371" s="116" t="str">
        <f t="shared" si="43"/>
        <v/>
      </c>
      <c r="B371" s="100" t="str">
        <f t="shared" si="42"/>
        <v/>
      </c>
      <c r="C371" s="90" t="str">
        <f t="shared" si="44"/>
        <v/>
      </c>
      <c r="D371" s="117" t="str">
        <f t="shared" si="45"/>
        <v/>
      </c>
      <c r="E371" s="117" t="str">
        <f t="shared" si="46"/>
        <v/>
      </c>
      <c r="F371" s="117" t="str">
        <f t="shared" si="47"/>
        <v/>
      </c>
      <c r="G371" s="90" t="str">
        <f t="shared" si="48"/>
        <v/>
      </c>
    </row>
    <row r="372" spans="1:7" x14ac:dyDescent="0.25">
      <c r="A372" s="116" t="str">
        <f t="shared" si="43"/>
        <v/>
      </c>
      <c r="B372" s="100" t="str">
        <f t="shared" si="42"/>
        <v/>
      </c>
      <c r="C372" s="90" t="str">
        <f t="shared" si="44"/>
        <v/>
      </c>
      <c r="D372" s="117" t="str">
        <f t="shared" si="45"/>
        <v/>
      </c>
      <c r="E372" s="117" t="str">
        <f t="shared" si="46"/>
        <v/>
      </c>
      <c r="F372" s="117" t="str">
        <f t="shared" si="47"/>
        <v/>
      </c>
      <c r="G372" s="90" t="str">
        <f t="shared" si="48"/>
        <v/>
      </c>
    </row>
    <row r="373" spans="1:7" x14ac:dyDescent="0.25">
      <c r="A373" s="116" t="str">
        <f t="shared" si="43"/>
        <v/>
      </c>
      <c r="B373" s="100" t="str">
        <f t="shared" si="42"/>
        <v/>
      </c>
      <c r="C373" s="90" t="str">
        <f t="shared" si="44"/>
        <v/>
      </c>
      <c r="D373" s="117" t="str">
        <f t="shared" si="45"/>
        <v/>
      </c>
      <c r="E373" s="117" t="str">
        <f t="shared" si="46"/>
        <v/>
      </c>
      <c r="F373" s="117" t="str">
        <f t="shared" si="47"/>
        <v/>
      </c>
      <c r="G373" s="90" t="str">
        <f t="shared" si="48"/>
        <v/>
      </c>
    </row>
    <row r="374" spans="1:7" x14ac:dyDescent="0.25">
      <c r="A374" s="116" t="str">
        <f t="shared" si="43"/>
        <v/>
      </c>
      <c r="B374" s="100" t="str">
        <f t="shared" si="42"/>
        <v/>
      </c>
      <c r="C374" s="90" t="str">
        <f t="shared" si="44"/>
        <v/>
      </c>
      <c r="D374" s="117" t="str">
        <f t="shared" si="45"/>
        <v/>
      </c>
      <c r="E374" s="117" t="str">
        <f t="shared" si="46"/>
        <v/>
      </c>
      <c r="F374" s="117" t="str">
        <f t="shared" si="47"/>
        <v/>
      </c>
      <c r="G374" s="90" t="str">
        <f t="shared" si="48"/>
        <v/>
      </c>
    </row>
    <row r="375" spans="1:7" x14ac:dyDescent="0.25">
      <c r="A375" s="116" t="str">
        <f t="shared" si="43"/>
        <v/>
      </c>
      <c r="B375" s="100" t="str">
        <f t="shared" si="42"/>
        <v/>
      </c>
      <c r="C375" s="90" t="str">
        <f t="shared" si="44"/>
        <v/>
      </c>
      <c r="D375" s="117" t="str">
        <f t="shared" si="45"/>
        <v/>
      </c>
      <c r="E375" s="117" t="str">
        <f t="shared" si="46"/>
        <v/>
      </c>
      <c r="F375" s="117" t="str">
        <f t="shared" si="47"/>
        <v/>
      </c>
      <c r="G375" s="90" t="str">
        <f t="shared" si="48"/>
        <v/>
      </c>
    </row>
    <row r="376" spans="1:7" x14ac:dyDescent="0.25">
      <c r="A376" s="116" t="str">
        <f t="shared" si="43"/>
        <v/>
      </c>
      <c r="B376" s="100" t="str">
        <f t="shared" si="42"/>
        <v/>
      </c>
      <c r="C376" s="90" t="str">
        <f t="shared" si="44"/>
        <v/>
      </c>
      <c r="D376" s="117" t="str">
        <f t="shared" si="45"/>
        <v/>
      </c>
      <c r="E376" s="117" t="str">
        <f t="shared" si="46"/>
        <v/>
      </c>
      <c r="F376" s="117" t="str">
        <f t="shared" si="47"/>
        <v/>
      </c>
      <c r="G376" s="90" t="str">
        <f t="shared" si="48"/>
        <v/>
      </c>
    </row>
    <row r="377" spans="1:7" x14ac:dyDescent="0.25">
      <c r="A377" s="116" t="str">
        <f t="shared" si="43"/>
        <v/>
      </c>
      <c r="B377" s="100" t="str">
        <f t="shared" si="42"/>
        <v/>
      </c>
      <c r="C377" s="90" t="str">
        <f t="shared" si="44"/>
        <v/>
      </c>
      <c r="D377" s="117" t="str">
        <f t="shared" si="45"/>
        <v/>
      </c>
      <c r="E377" s="117" t="str">
        <f t="shared" si="46"/>
        <v/>
      </c>
      <c r="F377" s="117" t="str">
        <f t="shared" si="47"/>
        <v/>
      </c>
      <c r="G377" s="90" t="str">
        <f t="shared" si="48"/>
        <v/>
      </c>
    </row>
    <row r="378" spans="1:7" x14ac:dyDescent="0.25">
      <c r="A378" s="116" t="str">
        <f t="shared" si="43"/>
        <v/>
      </c>
      <c r="B378" s="100" t="str">
        <f t="shared" si="42"/>
        <v/>
      </c>
      <c r="C378" s="90" t="str">
        <f t="shared" si="44"/>
        <v/>
      </c>
      <c r="D378" s="117" t="str">
        <f t="shared" si="45"/>
        <v/>
      </c>
      <c r="E378" s="117" t="str">
        <f t="shared" si="46"/>
        <v/>
      </c>
      <c r="F378" s="117" t="str">
        <f t="shared" si="47"/>
        <v/>
      </c>
      <c r="G378" s="90" t="str">
        <f t="shared" si="48"/>
        <v/>
      </c>
    </row>
    <row r="379" spans="1:7" x14ac:dyDescent="0.25">
      <c r="A379" s="116" t="str">
        <f t="shared" si="43"/>
        <v/>
      </c>
      <c r="B379" s="100" t="str">
        <f t="shared" si="42"/>
        <v/>
      </c>
      <c r="C379" s="90" t="str">
        <f t="shared" si="44"/>
        <v/>
      </c>
      <c r="D379" s="117" t="str">
        <f t="shared" si="45"/>
        <v/>
      </c>
      <c r="E379" s="117" t="str">
        <f t="shared" si="46"/>
        <v/>
      </c>
      <c r="F379" s="117" t="str">
        <f t="shared" si="47"/>
        <v/>
      </c>
      <c r="G379" s="90" t="str">
        <f t="shared" si="48"/>
        <v/>
      </c>
    </row>
    <row r="380" spans="1:7" x14ac:dyDescent="0.25">
      <c r="A380" s="116" t="str">
        <f t="shared" si="43"/>
        <v/>
      </c>
      <c r="B380" s="100" t="str">
        <f t="shared" si="42"/>
        <v/>
      </c>
      <c r="C380" s="90" t="str">
        <f t="shared" si="44"/>
        <v/>
      </c>
      <c r="D380" s="117" t="str">
        <f t="shared" si="45"/>
        <v/>
      </c>
      <c r="E380" s="117" t="str">
        <f t="shared" si="46"/>
        <v/>
      </c>
      <c r="F380" s="117" t="str">
        <f t="shared" si="47"/>
        <v/>
      </c>
      <c r="G380" s="90" t="str">
        <f t="shared" si="48"/>
        <v/>
      </c>
    </row>
    <row r="381" spans="1:7" x14ac:dyDescent="0.25">
      <c r="A381" s="116" t="str">
        <f t="shared" si="43"/>
        <v/>
      </c>
      <c r="B381" s="100" t="str">
        <f t="shared" si="42"/>
        <v/>
      </c>
      <c r="C381" s="90" t="str">
        <f t="shared" si="44"/>
        <v/>
      </c>
      <c r="D381" s="117" t="str">
        <f t="shared" si="45"/>
        <v/>
      </c>
      <c r="E381" s="117" t="str">
        <f t="shared" si="46"/>
        <v/>
      </c>
      <c r="F381" s="117" t="str">
        <f t="shared" si="47"/>
        <v/>
      </c>
      <c r="G381" s="90" t="str">
        <f t="shared" si="48"/>
        <v/>
      </c>
    </row>
    <row r="382" spans="1:7" x14ac:dyDescent="0.25">
      <c r="A382" s="116" t="str">
        <f t="shared" si="43"/>
        <v/>
      </c>
      <c r="B382" s="100" t="str">
        <f t="shared" si="42"/>
        <v/>
      </c>
      <c r="C382" s="90" t="str">
        <f t="shared" si="44"/>
        <v/>
      </c>
      <c r="D382" s="117" t="str">
        <f t="shared" si="45"/>
        <v/>
      </c>
      <c r="E382" s="117" t="str">
        <f t="shared" si="46"/>
        <v/>
      </c>
      <c r="F382" s="117" t="str">
        <f t="shared" si="47"/>
        <v/>
      </c>
      <c r="G382" s="90" t="str">
        <f t="shared" si="48"/>
        <v/>
      </c>
    </row>
    <row r="383" spans="1:7" x14ac:dyDescent="0.25">
      <c r="A383" s="116" t="str">
        <f t="shared" si="43"/>
        <v/>
      </c>
      <c r="B383" s="100" t="str">
        <f t="shared" si="42"/>
        <v/>
      </c>
      <c r="C383" s="90" t="str">
        <f t="shared" si="44"/>
        <v/>
      </c>
      <c r="D383" s="117" t="str">
        <f t="shared" si="45"/>
        <v/>
      </c>
      <c r="E383" s="117" t="str">
        <f t="shared" si="46"/>
        <v/>
      </c>
      <c r="F383" s="117" t="str">
        <f t="shared" si="47"/>
        <v/>
      </c>
      <c r="G383" s="90" t="str">
        <f t="shared" si="48"/>
        <v/>
      </c>
    </row>
    <row r="384" spans="1:7" x14ac:dyDescent="0.25">
      <c r="A384" s="116" t="str">
        <f t="shared" si="43"/>
        <v/>
      </c>
      <c r="B384" s="100" t="str">
        <f t="shared" si="42"/>
        <v/>
      </c>
      <c r="C384" s="90" t="str">
        <f t="shared" si="44"/>
        <v/>
      </c>
      <c r="D384" s="117" t="str">
        <f t="shared" si="45"/>
        <v/>
      </c>
      <c r="E384" s="117" t="str">
        <f t="shared" si="46"/>
        <v/>
      </c>
      <c r="F384" s="117" t="str">
        <f t="shared" si="47"/>
        <v/>
      </c>
      <c r="G384" s="90" t="str">
        <f t="shared" si="48"/>
        <v/>
      </c>
    </row>
    <row r="385" spans="1:7" x14ac:dyDescent="0.25">
      <c r="A385" s="116" t="str">
        <f t="shared" si="43"/>
        <v/>
      </c>
      <c r="B385" s="100" t="str">
        <f t="shared" si="42"/>
        <v/>
      </c>
      <c r="C385" s="90" t="str">
        <f t="shared" si="44"/>
        <v/>
      </c>
      <c r="D385" s="117" t="str">
        <f t="shared" si="45"/>
        <v/>
      </c>
      <c r="E385" s="117" t="str">
        <f t="shared" si="46"/>
        <v/>
      </c>
      <c r="F385" s="117" t="str">
        <f t="shared" si="47"/>
        <v/>
      </c>
      <c r="G385" s="90" t="str">
        <f t="shared" si="48"/>
        <v/>
      </c>
    </row>
    <row r="386" spans="1:7" x14ac:dyDescent="0.25">
      <c r="A386" s="116" t="str">
        <f t="shared" si="43"/>
        <v/>
      </c>
      <c r="B386" s="100" t="str">
        <f t="shared" si="42"/>
        <v/>
      </c>
      <c r="C386" s="90" t="str">
        <f t="shared" si="44"/>
        <v/>
      </c>
      <c r="D386" s="117" t="str">
        <f t="shared" si="45"/>
        <v/>
      </c>
      <c r="E386" s="117" t="str">
        <f t="shared" si="46"/>
        <v/>
      </c>
      <c r="F386" s="117" t="str">
        <f t="shared" si="47"/>
        <v/>
      </c>
      <c r="G386" s="90" t="str">
        <f t="shared" si="48"/>
        <v/>
      </c>
    </row>
    <row r="387" spans="1:7" x14ac:dyDescent="0.25">
      <c r="A387" s="116" t="str">
        <f t="shared" si="43"/>
        <v/>
      </c>
      <c r="B387" s="100" t="str">
        <f t="shared" si="42"/>
        <v/>
      </c>
      <c r="C387" s="90" t="str">
        <f t="shared" si="44"/>
        <v/>
      </c>
      <c r="D387" s="117" t="str">
        <f t="shared" si="45"/>
        <v/>
      </c>
      <c r="E387" s="117" t="str">
        <f t="shared" si="46"/>
        <v/>
      </c>
      <c r="F387" s="117" t="str">
        <f t="shared" si="47"/>
        <v/>
      </c>
      <c r="G387" s="90" t="str">
        <f t="shared" si="48"/>
        <v/>
      </c>
    </row>
    <row r="388" spans="1:7" x14ac:dyDescent="0.25">
      <c r="A388" s="116" t="str">
        <f t="shared" si="43"/>
        <v/>
      </c>
      <c r="B388" s="100" t="str">
        <f t="shared" si="42"/>
        <v/>
      </c>
      <c r="C388" s="90" t="str">
        <f t="shared" si="44"/>
        <v/>
      </c>
      <c r="D388" s="117" t="str">
        <f t="shared" si="45"/>
        <v/>
      </c>
      <c r="E388" s="117" t="str">
        <f t="shared" si="46"/>
        <v/>
      </c>
      <c r="F388" s="117" t="str">
        <f t="shared" si="47"/>
        <v/>
      </c>
      <c r="G388" s="90" t="str">
        <f t="shared" si="48"/>
        <v/>
      </c>
    </row>
    <row r="389" spans="1:7" x14ac:dyDescent="0.25">
      <c r="A389" s="116" t="str">
        <f t="shared" si="43"/>
        <v/>
      </c>
      <c r="B389" s="100" t="str">
        <f t="shared" si="42"/>
        <v/>
      </c>
      <c r="C389" s="90" t="str">
        <f t="shared" si="44"/>
        <v/>
      </c>
      <c r="D389" s="117" t="str">
        <f t="shared" si="45"/>
        <v/>
      </c>
      <c r="E389" s="117" t="str">
        <f t="shared" si="46"/>
        <v/>
      </c>
      <c r="F389" s="117" t="str">
        <f t="shared" si="47"/>
        <v/>
      </c>
      <c r="G389" s="90" t="str">
        <f t="shared" si="48"/>
        <v/>
      </c>
    </row>
    <row r="390" spans="1:7" x14ac:dyDescent="0.25">
      <c r="A390" s="116" t="str">
        <f t="shared" si="43"/>
        <v/>
      </c>
      <c r="B390" s="100" t="str">
        <f t="shared" si="42"/>
        <v/>
      </c>
      <c r="C390" s="90" t="str">
        <f t="shared" si="44"/>
        <v/>
      </c>
      <c r="D390" s="117" t="str">
        <f t="shared" si="45"/>
        <v/>
      </c>
      <c r="E390" s="117" t="str">
        <f t="shared" si="46"/>
        <v/>
      </c>
      <c r="F390" s="117" t="str">
        <f t="shared" si="47"/>
        <v/>
      </c>
      <c r="G390" s="90" t="str">
        <f t="shared" si="48"/>
        <v/>
      </c>
    </row>
    <row r="391" spans="1:7" x14ac:dyDescent="0.25">
      <c r="A391" s="116" t="str">
        <f t="shared" si="43"/>
        <v/>
      </c>
      <c r="B391" s="100" t="str">
        <f t="shared" si="42"/>
        <v/>
      </c>
      <c r="C391" s="90" t="str">
        <f t="shared" si="44"/>
        <v/>
      </c>
      <c r="D391" s="117" t="str">
        <f t="shared" si="45"/>
        <v/>
      </c>
      <c r="E391" s="117" t="str">
        <f t="shared" si="46"/>
        <v/>
      </c>
      <c r="F391" s="117" t="str">
        <f t="shared" si="47"/>
        <v/>
      </c>
      <c r="G391" s="90" t="str">
        <f t="shared" si="48"/>
        <v/>
      </c>
    </row>
    <row r="392" spans="1:7" x14ac:dyDescent="0.25">
      <c r="A392" s="116" t="str">
        <f t="shared" si="43"/>
        <v/>
      </c>
      <c r="B392" s="100" t="str">
        <f t="shared" si="42"/>
        <v/>
      </c>
      <c r="C392" s="90" t="str">
        <f t="shared" si="44"/>
        <v/>
      </c>
      <c r="D392" s="117" t="str">
        <f t="shared" si="45"/>
        <v/>
      </c>
      <c r="E392" s="117" t="str">
        <f t="shared" si="46"/>
        <v/>
      </c>
      <c r="F392" s="117" t="str">
        <f t="shared" si="47"/>
        <v/>
      </c>
      <c r="G392" s="90" t="str">
        <f t="shared" si="48"/>
        <v/>
      </c>
    </row>
    <row r="393" spans="1:7" x14ac:dyDescent="0.25">
      <c r="A393" s="116" t="str">
        <f t="shared" si="43"/>
        <v/>
      </c>
      <c r="B393" s="100" t="str">
        <f t="shared" si="42"/>
        <v/>
      </c>
      <c r="C393" s="90" t="str">
        <f t="shared" si="44"/>
        <v/>
      </c>
      <c r="D393" s="117" t="str">
        <f t="shared" si="45"/>
        <v/>
      </c>
      <c r="E393" s="117" t="str">
        <f t="shared" si="46"/>
        <v/>
      </c>
      <c r="F393" s="117" t="str">
        <f t="shared" si="47"/>
        <v/>
      </c>
      <c r="G393" s="90" t="str">
        <f t="shared" si="48"/>
        <v/>
      </c>
    </row>
    <row r="394" spans="1:7" x14ac:dyDescent="0.25">
      <c r="A394" s="116" t="str">
        <f t="shared" si="43"/>
        <v/>
      </c>
      <c r="B394" s="100" t="str">
        <f t="shared" si="42"/>
        <v/>
      </c>
      <c r="C394" s="90" t="str">
        <f t="shared" si="44"/>
        <v/>
      </c>
      <c r="D394" s="117" t="str">
        <f t="shared" si="45"/>
        <v/>
      </c>
      <c r="E394" s="117" t="str">
        <f t="shared" si="46"/>
        <v/>
      </c>
      <c r="F394" s="117" t="str">
        <f t="shared" si="47"/>
        <v/>
      </c>
      <c r="G394" s="90" t="str">
        <f t="shared" si="48"/>
        <v/>
      </c>
    </row>
    <row r="395" spans="1:7" x14ac:dyDescent="0.25">
      <c r="A395" s="116" t="str">
        <f t="shared" si="43"/>
        <v/>
      </c>
      <c r="B395" s="100" t="str">
        <f t="shared" si="42"/>
        <v/>
      </c>
      <c r="C395" s="90" t="str">
        <f t="shared" si="44"/>
        <v/>
      </c>
      <c r="D395" s="117" t="str">
        <f t="shared" si="45"/>
        <v/>
      </c>
      <c r="E395" s="117" t="str">
        <f t="shared" si="46"/>
        <v/>
      </c>
      <c r="F395" s="117" t="str">
        <f t="shared" si="47"/>
        <v/>
      </c>
      <c r="G395" s="90" t="str">
        <f t="shared" si="48"/>
        <v/>
      </c>
    </row>
    <row r="396" spans="1:7" x14ac:dyDescent="0.25">
      <c r="A396" s="116" t="str">
        <f t="shared" si="43"/>
        <v/>
      </c>
      <c r="B396" s="100" t="str">
        <f t="shared" si="42"/>
        <v/>
      </c>
      <c r="C396" s="90" t="str">
        <f t="shared" si="44"/>
        <v/>
      </c>
      <c r="D396" s="117" t="str">
        <f t="shared" si="45"/>
        <v/>
      </c>
      <c r="E396" s="117" t="str">
        <f t="shared" si="46"/>
        <v/>
      </c>
      <c r="F396" s="117" t="str">
        <f t="shared" si="47"/>
        <v/>
      </c>
      <c r="G396" s="90" t="str">
        <f t="shared" si="48"/>
        <v/>
      </c>
    </row>
    <row r="397" spans="1:7" x14ac:dyDescent="0.25">
      <c r="A397" s="116" t="str">
        <f t="shared" si="43"/>
        <v/>
      </c>
      <c r="B397" s="100" t="str">
        <f t="shared" si="42"/>
        <v/>
      </c>
      <c r="C397" s="90" t="str">
        <f t="shared" si="44"/>
        <v/>
      </c>
      <c r="D397" s="117" t="str">
        <f t="shared" si="45"/>
        <v/>
      </c>
      <c r="E397" s="117" t="str">
        <f t="shared" si="46"/>
        <v/>
      </c>
      <c r="F397" s="117" t="str">
        <f t="shared" si="47"/>
        <v/>
      </c>
      <c r="G397" s="90" t="str">
        <f t="shared" si="48"/>
        <v/>
      </c>
    </row>
    <row r="398" spans="1:7" x14ac:dyDescent="0.25">
      <c r="A398" s="116" t="str">
        <f t="shared" si="43"/>
        <v/>
      </c>
      <c r="B398" s="100" t="str">
        <f t="shared" si="42"/>
        <v/>
      </c>
      <c r="C398" s="90" t="str">
        <f t="shared" si="44"/>
        <v/>
      </c>
      <c r="D398" s="117" t="str">
        <f t="shared" si="45"/>
        <v/>
      </c>
      <c r="E398" s="117" t="str">
        <f t="shared" si="46"/>
        <v/>
      </c>
      <c r="F398" s="117" t="str">
        <f t="shared" si="47"/>
        <v/>
      </c>
      <c r="G398" s="90" t="str">
        <f t="shared" si="48"/>
        <v/>
      </c>
    </row>
    <row r="399" spans="1:7" x14ac:dyDescent="0.25">
      <c r="A399" s="116" t="str">
        <f t="shared" si="43"/>
        <v/>
      </c>
      <c r="B399" s="100" t="str">
        <f t="shared" si="42"/>
        <v/>
      </c>
      <c r="C399" s="90" t="str">
        <f t="shared" si="44"/>
        <v/>
      </c>
      <c r="D399" s="117" t="str">
        <f t="shared" si="45"/>
        <v/>
      </c>
      <c r="E399" s="117" t="str">
        <f t="shared" si="46"/>
        <v/>
      </c>
      <c r="F399" s="117" t="str">
        <f t="shared" si="47"/>
        <v/>
      </c>
      <c r="G399" s="90" t="str">
        <f t="shared" si="48"/>
        <v/>
      </c>
    </row>
    <row r="400" spans="1:7" x14ac:dyDescent="0.25">
      <c r="A400" s="116" t="str">
        <f t="shared" si="43"/>
        <v/>
      </c>
      <c r="B400" s="100" t="str">
        <f t="shared" si="42"/>
        <v/>
      </c>
      <c r="C400" s="90" t="str">
        <f t="shared" si="44"/>
        <v/>
      </c>
      <c r="D400" s="117" t="str">
        <f t="shared" si="45"/>
        <v/>
      </c>
      <c r="E400" s="117" t="str">
        <f t="shared" si="46"/>
        <v/>
      </c>
      <c r="F400" s="117" t="str">
        <f t="shared" si="47"/>
        <v/>
      </c>
      <c r="G400" s="90" t="str">
        <f t="shared" si="48"/>
        <v/>
      </c>
    </row>
    <row r="401" spans="1:7" x14ac:dyDescent="0.25">
      <c r="A401" s="116" t="str">
        <f t="shared" si="43"/>
        <v/>
      </c>
      <c r="B401" s="100" t="str">
        <f t="shared" ref="B401:B464" si="49">IF(B400="","",IF(SUM(B400)+1&lt;=$E$7,SUM(B400)+1,""))</f>
        <v/>
      </c>
      <c r="C401" s="90" t="str">
        <f t="shared" si="44"/>
        <v/>
      </c>
      <c r="D401" s="117" t="str">
        <f t="shared" si="45"/>
        <v/>
      </c>
      <c r="E401" s="117" t="str">
        <f t="shared" si="46"/>
        <v/>
      </c>
      <c r="F401" s="117" t="str">
        <f t="shared" si="47"/>
        <v/>
      </c>
      <c r="G401" s="90" t="str">
        <f t="shared" si="48"/>
        <v/>
      </c>
    </row>
    <row r="402" spans="1:7" x14ac:dyDescent="0.25">
      <c r="A402" s="116" t="str">
        <f t="shared" ref="A402:A465" si="50">IF(B402="","",EDATE(A401,1))</f>
        <v/>
      </c>
      <c r="B402" s="100" t="str">
        <f t="shared" si="49"/>
        <v/>
      </c>
      <c r="C402" s="90" t="str">
        <f t="shared" ref="C402:C465" si="51">IF(B402="","",G401)</f>
        <v/>
      </c>
      <c r="D402" s="117" t="str">
        <f t="shared" ref="D402:D465" si="52">IF(B402="","",IPMT($E$11/12,B402,$E$7,-$E$8,$E$9,0))</f>
        <v/>
      </c>
      <c r="E402" s="117" t="str">
        <f t="shared" ref="E402:E465" si="53">IF(B402="","",PPMT($E$11/12,B402,$E$7,-$E$8,$E$9,0))</f>
        <v/>
      </c>
      <c r="F402" s="117" t="str">
        <f t="shared" ref="F402:F465" si="54">IF(B402="","",SUM(D402:E402))</f>
        <v/>
      </c>
      <c r="G402" s="90" t="str">
        <f t="shared" ref="G402:G465" si="55">IF(B402="","",SUM(C402)-SUM(E402))</f>
        <v/>
      </c>
    </row>
    <row r="403" spans="1:7" x14ac:dyDescent="0.25">
      <c r="A403" s="116" t="str">
        <f t="shared" si="50"/>
        <v/>
      </c>
      <c r="B403" s="100" t="str">
        <f t="shared" si="49"/>
        <v/>
      </c>
      <c r="C403" s="90" t="str">
        <f t="shared" si="51"/>
        <v/>
      </c>
      <c r="D403" s="117" t="str">
        <f t="shared" si="52"/>
        <v/>
      </c>
      <c r="E403" s="117" t="str">
        <f t="shared" si="53"/>
        <v/>
      </c>
      <c r="F403" s="117" t="str">
        <f t="shared" si="54"/>
        <v/>
      </c>
      <c r="G403" s="90" t="str">
        <f t="shared" si="55"/>
        <v/>
      </c>
    </row>
    <row r="404" spans="1:7" x14ac:dyDescent="0.25">
      <c r="A404" s="116" t="str">
        <f t="shared" si="50"/>
        <v/>
      </c>
      <c r="B404" s="100" t="str">
        <f t="shared" si="49"/>
        <v/>
      </c>
      <c r="C404" s="90" t="str">
        <f t="shared" si="51"/>
        <v/>
      </c>
      <c r="D404" s="117" t="str">
        <f t="shared" si="52"/>
        <v/>
      </c>
      <c r="E404" s="117" t="str">
        <f t="shared" si="53"/>
        <v/>
      </c>
      <c r="F404" s="117" t="str">
        <f t="shared" si="54"/>
        <v/>
      </c>
      <c r="G404" s="90" t="str">
        <f t="shared" si="55"/>
        <v/>
      </c>
    </row>
    <row r="405" spans="1:7" x14ac:dyDescent="0.25">
      <c r="A405" s="116" t="str">
        <f t="shared" si="50"/>
        <v/>
      </c>
      <c r="B405" s="100" t="str">
        <f t="shared" si="49"/>
        <v/>
      </c>
      <c r="C405" s="90" t="str">
        <f t="shared" si="51"/>
        <v/>
      </c>
      <c r="D405" s="117" t="str">
        <f t="shared" si="52"/>
        <v/>
      </c>
      <c r="E405" s="117" t="str">
        <f t="shared" si="53"/>
        <v/>
      </c>
      <c r="F405" s="117" t="str">
        <f t="shared" si="54"/>
        <v/>
      </c>
      <c r="G405" s="90" t="str">
        <f t="shared" si="55"/>
        <v/>
      </c>
    </row>
    <row r="406" spans="1:7" x14ac:dyDescent="0.25">
      <c r="A406" s="116" t="str">
        <f t="shared" si="50"/>
        <v/>
      </c>
      <c r="B406" s="100" t="str">
        <f t="shared" si="49"/>
        <v/>
      </c>
      <c r="C406" s="90" t="str">
        <f t="shared" si="51"/>
        <v/>
      </c>
      <c r="D406" s="117" t="str">
        <f t="shared" si="52"/>
        <v/>
      </c>
      <c r="E406" s="117" t="str">
        <f t="shared" si="53"/>
        <v/>
      </c>
      <c r="F406" s="117" t="str">
        <f t="shared" si="54"/>
        <v/>
      </c>
      <c r="G406" s="90" t="str">
        <f t="shared" si="55"/>
        <v/>
      </c>
    </row>
    <row r="407" spans="1:7" x14ac:dyDescent="0.25">
      <c r="A407" s="116" t="str">
        <f t="shared" si="50"/>
        <v/>
      </c>
      <c r="B407" s="100" t="str">
        <f t="shared" si="49"/>
        <v/>
      </c>
      <c r="C407" s="90" t="str">
        <f t="shared" si="51"/>
        <v/>
      </c>
      <c r="D407" s="117" t="str">
        <f t="shared" si="52"/>
        <v/>
      </c>
      <c r="E407" s="117" t="str">
        <f t="shared" si="53"/>
        <v/>
      </c>
      <c r="F407" s="117" t="str">
        <f t="shared" si="54"/>
        <v/>
      </c>
      <c r="G407" s="90" t="str">
        <f t="shared" si="55"/>
        <v/>
      </c>
    </row>
    <row r="408" spans="1:7" x14ac:dyDescent="0.25">
      <c r="A408" s="116" t="str">
        <f t="shared" si="50"/>
        <v/>
      </c>
      <c r="B408" s="100" t="str">
        <f t="shared" si="49"/>
        <v/>
      </c>
      <c r="C408" s="90" t="str">
        <f t="shared" si="51"/>
        <v/>
      </c>
      <c r="D408" s="117" t="str">
        <f t="shared" si="52"/>
        <v/>
      </c>
      <c r="E408" s="117" t="str">
        <f t="shared" si="53"/>
        <v/>
      </c>
      <c r="F408" s="117" t="str">
        <f t="shared" si="54"/>
        <v/>
      </c>
      <c r="G408" s="90" t="str">
        <f t="shared" si="55"/>
        <v/>
      </c>
    </row>
    <row r="409" spans="1:7" x14ac:dyDescent="0.25">
      <c r="A409" s="116" t="str">
        <f t="shared" si="50"/>
        <v/>
      </c>
      <c r="B409" s="100" t="str">
        <f t="shared" si="49"/>
        <v/>
      </c>
      <c r="C409" s="90" t="str">
        <f t="shared" si="51"/>
        <v/>
      </c>
      <c r="D409" s="117" t="str">
        <f t="shared" si="52"/>
        <v/>
      </c>
      <c r="E409" s="117" t="str">
        <f t="shared" si="53"/>
        <v/>
      </c>
      <c r="F409" s="117" t="str">
        <f t="shared" si="54"/>
        <v/>
      </c>
      <c r="G409" s="90" t="str">
        <f t="shared" si="55"/>
        <v/>
      </c>
    </row>
    <row r="410" spans="1:7" x14ac:dyDescent="0.25">
      <c r="A410" s="116" t="str">
        <f t="shared" si="50"/>
        <v/>
      </c>
      <c r="B410" s="100" t="str">
        <f t="shared" si="49"/>
        <v/>
      </c>
      <c r="C410" s="90" t="str">
        <f t="shared" si="51"/>
        <v/>
      </c>
      <c r="D410" s="117" t="str">
        <f t="shared" si="52"/>
        <v/>
      </c>
      <c r="E410" s="117" t="str">
        <f t="shared" si="53"/>
        <v/>
      </c>
      <c r="F410" s="117" t="str">
        <f t="shared" si="54"/>
        <v/>
      </c>
      <c r="G410" s="90" t="str">
        <f t="shared" si="55"/>
        <v/>
      </c>
    </row>
    <row r="411" spans="1:7" x14ac:dyDescent="0.25">
      <c r="A411" s="116" t="str">
        <f t="shared" si="50"/>
        <v/>
      </c>
      <c r="B411" s="100" t="str">
        <f t="shared" si="49"/>
        <v/>
      </c>
      <c r="C411" s="90" t="str">
        <f t="shared" si="51"/>
        <v/>
      </c>
      <c r="D411" s="117" t="str">
        <f t="shared" si="52"/>
        <v/>
      </c>
      <c r="E411" s="117" t="str">
        <f t="shared" si="53"/>
        <v/>
      </c>
      <c r="F411" s="117" t="str">
        <f t="shared" si="54"/>
        <v/>
      </c>
      <c r="G411" s="90" t="str">
        <f t="shared" si="55"/>
        <v/>
      </c>
    </row>
    <row r="412" spans="1:7" x14ac:dyDescent="0.25">
      <c r="A412" s="116" t="str">
        <f t="shared" si="50"/>
        <v/>
      </c>
      <c r="B412" s="100" t="str">
        <f t="shared" si="49"/>
        <v/>
      </c>
      <c r="C412" s="90" t="str">
        <f t="shared" si="51"/>
        <v/>
      </c>
      <c r="D412" s="117" t="str">
        <f t="shared" si="52"/>
        <v/>
      </c>
      <c r="E412" s="117" t="str">
        <f t="shared" si="53"/>
        <v/>
      </c>
      <c r="F412" s="117" t="str">
        <f t="shared" si="54"/>
        <v/>
      </c>
      <c r="G412" s="90" t="str">
        <f t="shared" si="55"/>
        <v/>
      </c>
    </row>
    <row r="413" spans="1:7" x14ac:dyDescent="0.25">
      <c r="A413" s="116" t="str">
        <f t="shared" si="50"/>
        <v/>
      </c>
      <c r="B413" s="100" t="str">
        <f t="shared" si="49"/>
        <v/>
      </c>
      <c r="C413" s="90" t="str">
        <f t="shared" si="51"/>
        <v/>
      </c>
      <c r="D413" s="117" t="str">
        <f t="shared" si="52"/>
        <v/>
      </c>
      <c r="E413" s="117" t="str">
        <f t="shared" si="53"/>
        <v/>
      </c>
      <c r="F413" s="117" t="str">
        <f t="shared" si="54"/>
        <v/>
      </c>
      <c r="G413" s="90" t="str">
        <f t="shared" si="55"/>
        <v/>
      </c>
    </row>
    <row r="414" spans="1:7" x14ac:dyDescent="0.25">
      <c r="A414" s="116" t="str">
        <f t="shared" si="50"/>
        <v/>
      </c>
      <c r="B414" s="100" t="str">
        <f t="shared" si="49"/>
        <v/>
      </c>
      <c r="C414" s="90" t="str">
        <f t="shared" si="51"/>
        <v/>
      </c>
      <c r="D414" s="117" t="str">
        <f t="shared" si="52"/>
        <v/>
      </c>
      <c r="E414" s="117" t="str">
        <f t="shared" si="53"/>
        <v/>
      </c>
      <c r="F414" s="117" t="str">
        <f t="shared" si="54"/>
        <v/>
      </c>
      <c r="G414" s="90" t="str">
        <f t="shared" si="55"/>
        <v/>
      </c>
    </row>
    <row r="415" spans="1:7" x14ac:dyDescent="0.25">
      <c r="A415" s="116" t="str">
        <f t="shared" si="50"/>
        <v/>
      </c>
      <c r="B415" s="100" t="str">
        <f t="shared" si="49"/>
        <v/>
      </c>
      <c r="C415" s="90" t="str">
        <f t="shared" si="51"/>
        <v/>
      </c>
      <c r="D415" s="117" t="str">
        <f t="shared" si="52"/>
        <v/>
      </c>
      <c r="E415" s="117" t="str">
        <f t="shared" si="53"/>
        <v/>
      </c>
      <c r="F415" s="117" t="str">
        <f t="shared" si="54"/>
        <v/>
      </c>
      <c r="G415" s="90" t="str">
        <f t="shared" si="55"/>
        <v/>
      </c>
    </row>
    <row r="416" spans="1:7" x14ac:dyDescent="0.25">
      <c r="A416" s="116" t="str">
        <f t="shared" si="50"/>
        <v/>
      </c>
      <c r="B416" s="100" t="str">
        <f t="shared" si="49"/>
        <v/>
      </c>
      <c r="C416" s="90" t="str">
        <f t="shared" si="51"/>
        <v/>
      </c>
      <c r="D416" s="117" t="str">
        <f t="shared" si="52"/>
        <v/>
      </c>
      <c r="E416" s="117" t="str">
        <f t="shared" si="53"/>
        <v/>
      </c>
      <c r="F416" s="117" t="str">
        <f t="shared" si="54"/>
        <v/>
      </c>
      <c r="G416" s="90" t="str">
        <f t="shared" si="55"/>
        <v/>
      </c>
    </row>
    <row r="417" spans="1:7" x14ac:dyDescent="0.25">
      <c r="A417" s="116" t="str">
        <f t="shared" si="50"/>
        <v/>
      </c>
      <c r="B417" s="100" t="str">
        <f t="shared" si="49"/>
        <v/>
      </c>
      <c r="C417" s="90" t="str">
        <f t="shared" si="51"/>
        <v/>
      </c>
      <c r="D417" s="117" t="str">
        <f t="shared" si="52"/>
        <v/>
      </c>
      <c r="E417" s="117" t="str">
        <f t="shared" si="53"/>
        <v/>
      </c>
      <c r="F417" s="117" t="str">
        <f t="shared" si="54"/>
        <v/>
      </c>
      <c r="G417" s="90" t="str">
        <f t="shared" si="55"/>
        <v/>
      </c>
    </row>
    <row r="418" spans="1:7" x14ac:dyDescent="0.25">
      <c r="A418" s="116" t="str">
        <f t="shared" si="50"/>
        <v/>
      </c>
      <c r="B418" s="100" t="str">
        <f t="shared" si="49"/>
        <v/>
      </c>
      <c r="C418" s="90" t="str">
        <f t="shared" si="51"/>
        <v/>
      </c>
      <c r="D418" s="117" t="str">
        <f t="shared" si="52"/>
        <v/>
      </c>
      <c r="E418" s="117" t="str">
        <f t="shared" si="53"/>
        <v/>
      </c>
      <c r="F418" s="117" t="str">
        <f t="shared" si="54"/>
        <v/>
      </c>
      <c r="G418" s="90" t="str">
        <f t="shared" si="55"/>
        <v/>
      </c>
    </row>
    <row r="419" spans="1:7" x14ac:dyDescent="0.25">
      <c r="A419" s="116" t="str">
        <f t="shared" si="50"/>
        <v/>
      </c>
      <c r="B419" s="100" t="str">
        <f t="shared" si="49"/>
        <v/>
      </c>
      <c r="C419" s="90" t="str">
        <f t="shared" si="51"/>
        <v/>
      </c>
      <c r="D419" s="117" t="str">
        <f t="shared" si="52"/>
        <v/>
      </c>
      <c r="E419" s="117" t="str">
        <f t="shared" si="53"/>
        <v/>
      </c>
      <c r="F419" s="117" t="str">
        <f t="shared" si="54"/>
        <v/>
      </c>
      <c r="G419" s="90" t="str">
        <f t="shared" si="55"/>
        <v/>
      </c>
    </row>
    <row r="420" spans="1:7" x14ac:dyDescent="0.25">
      <c r="A420" s="116" t="str">
        <f t="shared" si="50"/>
        <v/>
      </c>
      <c r="B420" s="100" t="str">
        <f t="shared" si="49"/>
        <v/>
      </c>
      <c r="C420" s="90" t="str">
        <f t="shared" si="51"/>
        <v/>
      </c>
      <c r="D420" s="117" t="str">
        <f t="shared" si="52"/>
        <v/>
      </c>
      <c r="E420" s="117" t="str">
        <f t="shared" si="53"/>
        <v/>
      </c>
      <c r="F420" s="117" t="str">
        <f t="shared" si="54"/>
        <v/>
      </c>
      <c r="G420" s="90" t="str">
        <f t="shared" si="55"/>
        <v/>
      </c>
    </row>
    <row r="421" spans="1:7" x14ac:dyDescent="0.25">
      <c r="A421" s="116" t="str">
        <f t="shared" si="50"/>
        <v/>
      </c>
      <c r="B421" s="100" t="str">
        <f t="shared" si="49"/>
        <v/>
      </c>
      <c r="C421" s="90" t="str">
        <f t="shared" si="51"/>
        <v/>
      </c>
      <c r="D421" s="117" t="str">
        <f t="shared" si="52"/>
        <v/>
      </c>
      <c r="E421" s="117" t="str">
        <f t="shared" si="53"/>
        <v/>
      </c>
      <c r="F421" s="117" t="str">
        <f t="shared" si="54"/>
        <v/>
      </c>
      <c r="G421" s="90" t="str">
        <f t="shared" si="55"/>
        <v/>
      </c>
    </row>
    <row r="422" spans="1:7" x14ac:dyDescent="0.25">
      <c r="A422" s="116" t="str">
        <f t="shared" si="50"/>
        <v/>
      </c>
      <c r="B422" s="100" t="str">
        <f t="shared" si="49"/>
        <v/>
      </c>
      <c r="C422" s="90" t="str">
        <f t="shared" si="51"/>
        <v/>
      </c>
      <c r="D422" s="117" t="str">
        <f t="shared" si="52"/>
        <v/>
      </c>
      <c r="E422" s="117" t="str">
        <f t="shared" si="53"/>
        <v/>
      </c>
      <c r="F422" s="117" t="str">
        <f t="shared" si="54"/>
        <v/>
      </c>
      <c r="G422" s="90" t="str">
        <f t="shared" si="55"/>
        <v/>
      </c>
    </row>
    <row r="423" spans="1:7" x14ac:dyDescent="0.25">
      <c r="A423" s="116" t="str">
        <f t="shared" si="50"/>
        <v/>
      </c>
      <c r="B423" s="100" t="str">
        <f t="shared" si="49"/>
        <v/>
      </c>
      <c r="C423" s="90" t="str">
        <f t="shared" si="51"/>
        <v/>
      </c>
      <c r="D423" s="117" t="str">
        <f t="shared" si="52"/>
        <v/>
      </c>
      <c r="E423" s="117" t="str">
        <f t="shared" si="53"/>
        <v/>
      </c>
      <c r="F423" s="117" t="str">
        <f t="shared" si="54"/>
        <v/>
      </c>
      <c r="G423" s="90" t="str">
        <f t="shared" si="55"/>
        <v/>
      </c>
    </row>
    <row r="424" spans="1:7" x14ac:dyDescent="0.25">
      <c r="A424" s="116" t="str">
        <f t="shared" si="50"/>
        <v/>
      </c>
      <c r="B424" s="100" t="str">
        <f t="shared" si="49"/>
        <v/>
      </c>
      <c r="C424" s="90" t="str">
        <f t="shared" si="51"/>
        <v/>
      </c>
      <c r="D424" s="117" t="str">
        <f t="shared" si="52"/>
        <v/>
      </c>
      <c r="E424" s="117" t="str">
        <f t="shared" si="53"/>
        <v/>
      </c>
      <c r="F424" s="117" t="str">
        <f t="shared" si="54"/>
        <v/>
      </c>
      <c r="G424" s="90" t="str">
        <f t="shared" si="55"/>
        <v/>
      </c>
    </row>
    <row r="425" spans="1:7" x14ac:dyDescent="0.25">
      <c r="A425" s="116" t="str">
        <f t="shared" si="50"/>
        <v/>
      </c>
      <c r="B425" s="100" t="str">
        <f t="shared" si="49"/>
        <v/>
      </c>
      <c r="C425" s="90" t="str">
        <f t="shared" si="51"/>
        <v/>
      </c>
      <c r="D425" s="117" t="str">
        <f t="shared" si="52"/>
        <v/>
      </c>
      <c r="E425" s="117" t="str">
        <f t="shared" si="53"/>
        <v/>
      </c>
      <c r="F425" s="117" t="str">
        <f t="shared" si="54"/>
        <v/>
      </c>
      <c r="G425" s="90" t="str">
        <f t="shared" si="55"/>
        <v/>
      </c>
    </row>
    <row r="426" spans="1:7" x14ac:dyDescent="0.25">
      <c r="A426" s="116" t="str">
        <f t="shared" si="50"/>
        <v/>
      </c>
      <c r="B426" s="100" t="str">
        <f t="shared" si="49"/>
        <v/>
      </c>
      <c r="C426" s="90" t="str">
        <f t="shared" si="51"/>
        <v/>
      </c>
      <c r="D426" s="117" t="str">
        <f t="shared" si="52"/>
        <v/>
      </c>
      <c r="E426" s="117" t="str">
        <f t="shared" si="53"/>
        <v/>
      </c>
      <c r="F426" s="117" t="str">
        <f t="shared" si="54"/>
        <v/>
      </c>
      <c r="G426" s="90" t="str">
        <f t="shared" si="55"/>
        <v/>
      </c>
    </row>
    <row r="427" spans="1:7" x14ac:dyDescent="0.25">
      <c r="A427" s="116" t="str">
        <f t="shared" si="50"/>
        <v/>
      </c>
      <c r="B427" s="100" t="str">
        <f t="shared" si="49"/>
        <v/>
      </c>
      <c r="C427" s="90" t="str">
        <f t="shared" si="51"/>
        <v/>
      </c>
      <c r="D427" s="117" t="str">
        <f t="shared" si="52"/>
        <v/>
      </c>
      <c r="E427" s="117" t="str">
        <f t="shared" si="53"/>
        <v/>
      </c>
      <c r="F427" s="117" t="str">
        <f t="shared" si="54"/>
        <v/>
      </c>
      <c r="G427" s="90" t="str">
        <f t="shared" si="55"/>
        <v/>
      </c>
    </row>
    <row r="428" spans="1:7" x14ac:dyDescent="0.25">
      <c r="A428" s="116" t="str">
        <f t="shared" si="50"/>
        <v/>
      </c>
      <c r="B428" s="100" t="str">
        <f t="shared" si="49"/>
        <v/>
      </c>
      <c r="C428" s="90" t="str">
        <f t="shared" si="51"/>
        <v/>
      </c>
      <c r="D428" s="117" t="str">
        <f t="shared" si="52"/>
        <v/>
      </c>
      <c r="E428" s="117" t="str">
        <f t="shared" si="53"/>
        <v/>
      </c>
      <c r="F428" s="117" t="str">
        <f t="shared" si="54"/>
        <v/>
      </c>
      <c r="G428" s="90" t="str">
        <f t="shared" si="55"/>
        <v/>
      </c>
    </row>
    <row r="429" spans="1:7" x14ac:dyDescent="0.25">
      <c r="A429" s="116" t="str">
        <f t="shared" si="50"/>
        <v/>
      </c>
      <c r="B429" s="100" t="str">
        <f t="shared" si="49"/>
        <v/>
      </c>
      <c r="C429" s="90" t="str">
        <f t="shared" si="51"/>
        <v/>
      </c>
      <c r="D429" s="117" t="str">
        <f t="shared" si="52"/>
        <v/>
      </c>
      <c r="E429" s="117" t="str">
        <f t="shared" si="53"/>
        <v/>
      </c>
      <c r="F429" s="117" t="str">
        <f t="shared" si="54"/>
        <v/>
      </c>
      <c r="G429" s="90" t="str">
        <f t="shared" si="55"/>
        <v/>
      </c>
    </row>
    <row r="430" spans="1:7" x14ac:dyDescent="0.25">
      <c r="A430" s="116" t="str">
        <f t="shared" si="50"/>
        <v/>
      </c>
      <c r="B430" s="100" t="str">
        <f t="shared" si="49"/>
        <v/>
      </c>
      <c r="C430" s="90" t="str">
        <f t="shared" si="51"/>
        <v/>
      </c>
      <c r="D430" s="117" t="str">
        <f t="shared" si="52"/>
        <v/>
      </c>
      <c r="E430" s="117" t="str">
        <f t="shared" si="53"/>
        <v/>
      </c>
      <c r="F430" s="117" t="str">
        <f t="shared" si="54"/>
        <v/>
      </c>
      <c r="G430" s="90" t="str">
        <f t="shared" si="55"/>
        <v/>
      </c>
    </row>
    <row r="431" spans="1:7" x14ac:dyDescent="0.25">
      <c r="A431" s="116" t="str">
        <f t="shared" si="50"/>
        <v/>
      </c>
      <c r="B431" s="100" t="str">
        <f t="shared" si="49"/>
        <v/>
      </c>
      <c r="C431" s="90" t="str">
        <f t="shared" si="51"/>
        <v/>
      </c>
      <c r="D431" s="117" t="str">
        <f t="shared" si="52"/>
        <v/>
      </c>
      <c r="E431" s="117" t="str">
        <f t="shared" si="53"/>
        <v/>
      </c>
      <c r="F431" s="117" t="str">
        <f t="shared" si="54"/>
        <v/>
      </c>
      <c r="G431" s="90" t="str">
        <f t="shared" si="55"/>
        <v/>
      </c>
    </row>
    <row r="432" spans="1:7" x14ac:dyDescent="0.25">
      <c r="A432" s="116" t="str">
        <f t="shared" si="50"/>
        <v/>
      </c>
      <c r="B432" s="100" t="str">
        <f t="shared" si="49"/>
        <v/>
      </c>
      <c r="C432" s="90" t="str">
        <f t="shared" si="51"/>
        <v/>
      </c>
      <c r="D432" s="117" t="str">
        <f t="shared" si="52"/>
        <v/>
      </c>
      <c r="E432" s="117" t="str">
        <f t="shared" si="53"/>
        <v/>
      </c>
      <c r="F432" s="117" t="str">
        <f t="shared" si="54"/>
        <v/>
      </c>
      <c r="G432" s="90" t="str">
        <f t="shared" si="55"/>
        <v/>
      </c>
    </row>
    <row r="433" spans="1:7" x14ac:dyDescent="0.25">
      <c r="A433" s="116" t="str">
        <f t="shared" si="50"/>
        <v/>
      </c>
      <c r="B433" s="100" t="str">
        <f t="shared" si="49"/>
        <v/>
      </c>
      <c r="C433" s="90" t="str">
        <f t="shared" si="51"/>
        <v/>
      </c>
      <c r="D433" s="117" t="str">
        <f t="shared" si="52"/>
        <v/>
      </c>
      <c r="E433" s="117" t="str">
        <f t="shared" si="53"/>
        <v/>
      </c>
      <c r="F433" s="117" t="str">
        <f t="shared" si="54"/>
        <v/>
      </c>
      <c r="G433" s="90" t="str">
        <f t="shared" si="55"/>
        <v/>
      </c>
    </row>
    <row r="434" spans="1:7" x14ac:dyDescent="0.25">
      <c r="A434" s="116" t="str">
        <f t="shared" si="50"/>
        <v/>
      </c>
      <c r="B434" s="100" t="str">
        <f t="shared" si="49"/>
        <v/>
      </c>
      <c r="C434" s="90" t="str">
        <f t="shared" si="51"/>
        <v/>
      </c>
      <c r="D434" s="117" t="str">
        <f t="shared" si="52"/>
        <v/>
      </c>
      <c r="E434" s="117" t="str">
        <f t="shared" si="53"/>
        <v/>
      </c>
      <c r="F434" s="117" t="str">
        <f t="shared" si="54"/>
        <v/>
      </c>
      <c r="G434" s="90" t="str">
        <f t="shared" si="55"/>
        <v/>
      </c>
    </row>
    <row r="435" spans="1:7" x14ac:dyDescent="0.25">
      <c r="A435" s="116" t="str">
        <f t="shared" si="50"/>
        <v/>
      </c>
      <c r="B435" s="100" t="str">
        <f t="shared" si="49"/>
        <v/>
      </c>
      <c r="C435" s="90" t="str">
        <f t="shared" si="51"/>
        <v/>
      </c>
      <c r="D435" s="117" t="str">
        <f t="shared" si="52"/>
        <v/>
      </c>
      <c r="E435" s="117" t="str">
        <f t="shared" si="53"/>
        <v/>
      </c>
      <c r="F435" s="117" t="str">
        <f t="shared" si="54"/>
        <v/>
      </c>
      <c r="G435" s="90" t="str">
        <f t="shared" si="55"/>
        <v/>
      </c>
    </row>
    <row r="436" spans="1:7" x14ac:dyDescent="0.25">
      <c r="A436" s="116" t="str">
        <f t="shared" si="50"/>
        <v/>
      </c>
      <c r="B436" s="100" t="str">
        <f t="shared" si="49"/>
        <v/>
      </c>
      <c r="C436" s="90" t="str">
        <f t="shared" si="51"/>
        <v/>
      </c>
      <c r="D436" s="117" t="str">
        <f t="shared" si="52"/>
        <v/>
      </c>
      <c r="E436" s="117" t="str">
        <f t="shared" si="53"/>
        <v/>
      </c>
      <c r="F436" s="117" t="str">
        <f t="shared" si="54"/>
        <v/>
      </c>
      <c r="G436" s="90" t="str">
        <f t="shared" si="55"/>
        <v/>
      </c>
    </row>
    <row r="437" spans="1:7" x14ac:dyDescent="0.25">
      <c r="A437" s="116" t="str">
        <f t="shared" si="50"/>
        <v/>
      </c>
      <c r="B437" s="100" t="str">
        <f t="shared" si="49"/>
        <v/>
      </c>
      <c r="C437" s="90" t="str">
        <f t="shared" si="51"/>
        <v/>
      </c>
      <c r="D437" s="117" t="str">
        <f t="shared" si="52"/>
        <v/>
      </c>
      <c r="E437" s="117" t="str">
        <f t="shared" si="53"/>
        <v/>
      </c>
      <c r="F437" s="117" t="str">
        <f t="shared" si="54"/>
        <v/>
      </c>
      <c r="G437" s="90" t="str">
        <f t="shared" si="55"/>
        <v/>
      </c>
    </row>
    <row r="438" spans="1:7" x14ac:dyDescent="0.25">
      <c r="A438" s="116" t="str">
        <f t="shared" si="50"/>
        <v/>
      </c>
      <c r="B438" s="100" t="str">
        <f t="shared" si="49"/>
        <v/>
      </c>
      <c r="C438" s="90" t="str">
        <f t="shared" si="51"/>
        <v/>
      </c>
      <c r="D438" s="117" t="str">
        <f t="shared" si="52"/>
        <v/>
      </c>
      <c r="E438" s="117" t="str">
        <f t="shared" si="53"/>
        <v/>
      </c>
      <c r="F438" s="117" t="str">
        <f t="shared" si="54"/>
        <v/>
      </c>
      <c r="G438" s="90" t="str">
        <f t="shared" si="55"/>
        <v/>
      </c>
    </row>
    <row r="439" spans="1:7" x14ac:dyDescent="0.25">
      <c r="A439" s="116" t="str">
        <f t="shared" si="50"/>
        <v/>
      </c>
      <c r="B439" s="100" t="str">
        <f t="shared" si="49"/>
        <v/>
      </c>
      <c r="C439" s="90" t="str">
        <f t="shared" si="51"/>
        <v/>
      </c>
      <c r="D439" s="117" t="str">
        <f t="shared" si="52"/>
        <v/>
      </c>
      <c r="E439" s="117" t="str">
        <f t="shared" si="53"/>
        <v/>
      </c>
      <c r="F439" s="117" t="str">
        <f t="shared" si="54"/>
        <v/>
      </c>
      <c r="G439" s="90" t="str">
        <f t="shared" si="55"/>
        <v/>
      </c>
    </row>
    <row r="440" spans="1:7" x14ac:dyDescent="0.25">
      <c r="A440" s="116" t="str">
        <f t="shared" si="50"/>
        <v/>
      </c>
      <c r="B440" s="100" t="str">
        <f t="shared" si="49"/>
        <v/>
      </c>
      <c r="C440" s="90" t="str">
        <f t="shared" si="51"/>
        <v/>
      </c>
      <c r="D440" s="117" t="str">
        <f t="shared" si="52"/>
        <v/>
      </c>
      <c r="E440" s="117" t="str">
        <f t="shared" si="53"/>
        <v/>
      </c>
      <c r="F440" s="117" t="str">
        <f t="shared" si="54"/>
        <v/>
      </c>
      <c r="G440" s="90" t="str">
        <f t="shared" si="55"/>
        <v/>
      </c>
    </row>
    <row r="441" spans="1:7" x14ac:dyDescent="0.25">
      <c r="A441" s="116" t="str">
        <f t="shared" si="50"/>
        <v/>
      </c>
      <c r="B441" s="100" t="str">
        <f t="shared" si="49"/>
        <v/>
      </c>
      <c r="C441" s="90" t="str">
        <f t="shared" si="51"/>
        <v/>
      </c>
      <c r="D441" s="117" t="str">
        <f t="shared" si="52"/>
        <v/>
      </c>
      <c r="E441" s="117" t="str">
        <f t="shared" si="53"/>
        <v/>
      </c>
      <c r="F441" s="117" t="str">
        <f t="shared" si="54"/>
        <v/>
      </c>
      <c r="G441" s="90" t="str">
        <f t="shared" si="55"/>
        <v/>
      </c>
    </row>
    <row r="442" spans="1:7" x14ac:dyDescent="0.25">
      <c r="A442" s="116" t="str">
        <f t="shared" si="50"/>
        <v/>
      </c>
      <c r="B442" s="100" t="str">
        <f t="shared" si="49"/>
        <v/>
      </c>
      <c r="C442" s="90" t="str">
        <f t="shared" si="51"/>
        <v/>
      </c>
      <c r="D442" s="117" t="str">
        <f t="shared" si="52"/>
        <v/>
      </c>
      <c r="E442" s="117" t="str">
        <f t="shared" si="53"/>
        <v/>
      </c>
      <c r="F442" s="117" t="str">
        <f t="shared" si="54"/>
        <v/>
      </c>
      <c r="G442" s="90" t="str">
        <f t="shared" si="55"/>
        <v/>
      </c>
    </row>
    <row r="443" spans="1:7" x14ac:dyDescent="0.25">
      <c r="A443" s="116" t="str">
        <f t="shared" si="50"/>
        <v/>
      </c>
      <c r="B443" s="100" t="str">
        <f t="shared" si="49"/>
        <v/>
      </c>
      <c r="C443" s="90" t="str">
        <f t="shared" si="51"/>
        <v/>
      </c>
      <c r="D443" s="117" t="str">
        <f t="shared" si="52"/>
        <v/>
      </c>
      <c r="E443" s="117" t="str">
        <f t="shared" si="53"/>
        <v/>
      </c>
      <c r="F443" s="117" t="str">
        <f t="shared" si="54"/>
        <v/>
      </c>
      <c r="G443" s="90" t="str">
        <f t="shared" si="55"/>
        <v/>
      </c>
    </row>
    <row r="444" spans="1:7" x14ac:dyDescent="0.25">
      <c r="A444" s="116" t="str">
        <f t="shared" si="50"/>
        <v/>
      </c>
      <c r="B444" s="100" t="str">
        <f t="shared" si="49"/>
        <v/>
      </c>
      <c r="C444" s="90" t="str">
        <f t="shared" si="51"/>
        <v/>
      </c>
      <c r="D444" s="117" t="str">
        <f t="shared" si="52"/>
        <v/>
      </c>
      <c r="E444" s="117" t="str">
        <f t="shared" si="53"/>
        <v/>
      </c>
      <c r="F444" s="117" t="str">
        <f t="shared" si="54"/>
        <v/>
      </c>
      <c r="G444" s="90" t="str">
        <f t="shared" si="55"/>
        <v/>
      </c>
    </row>
    <row r="445" spans="1:7" x14ac:dyDescent="0.25">
      <c r="A445" s="116" t="str">
        <f t="shared" si="50"/>
        <v/>
      </c>
      <c r="B445" s="100" t="str">
        <f t="shared" si="49"/>
        <v/>
      </c>
      <c r="C445" s="90" t="str">
        <f t="shared" si="51"/>
        <v/>
      </c>
      <c r="D445" s="117" t="str">
        <f t="shared" si="52"/>
        <v/>
      </c>
      <c r="E445" s="117" t="str">
        <f t="shared" si="53"/>
        <v/>
      </c>
      <c r="F445" s="117" t="str">
        <f t="shared" si="54"/>
        <v/>
      </c>
      <c r="G445" s="90" t="str">
        <f t="shared" si="55"/>
        <v/>
      </c>
    </row>
    <row r="446" spans="1:7" x14ac:dyDescent="0.25">
      <c r="A446" s="116" t="str">
        <f t="shared" si="50"/>
        <v/>
      </c>
      <c r="B446" s="100" t="str">
        <f t="shared" si="49"/>
        <v/>
      </c>
      <c r="C446" s="90" t="str">
        <f t="shared" si="51"/>
        <v/>
      </c>
      <c r="D446" s="117" t="str">
        <f t="shared" si="52"/>
        <v/>
      </c>
      <c r="E446" s="117" t="str">
        <f t="shared" si="53"/>
        <v/>
      </c>
      <c r="F446" s="117" t="str">
        <f t="shared" si="54"/>
        <v/>
      </c>
      <c r="G446" s="90" t="str">
        <f t="shared" si="55"/>
        <v/>
      </c>
    </row>
    <row r="447" spans="1:7" x14ac:dyDescent="0.25">
      <c r="A447" s="116" t="str">
        <f t="shared" si="50"/>
        <v/>
      </c>
      <c r="B447" s="100" t="str">
        <f t="shared" si="49"/>
        <v/>
      </c>
      <c r="C447" s="90" t="str">
        <f t="shared" si="51"/>
        <v/>
      </c>
      <c r="D447" s="117" t="str">
        <f t="shared" si="52"/>
        <v/>
      </c>
      <c r="E447" s="117" t="str">
        <f t="shared" si="53"/>
        <v/>
      </c>
      <c r="F447" s="117" t="str">
        <f t="shared" si="54"/>
        <v/>
      </c>
      <c r="G447" s="90" t="str">
        <f t="shared" si="55"/>
        <v/>
      </c>
    </row>
    <row r="448" spans="1:7" x14ac:dyDescent="0.25">
      <c r="A448" s="116" t="str">
        <f t="shared" si="50"/>
        <v/>
      </c>
      <c r="B448" s="100" t="str">
        <f t="shared" si="49"/>
        <v/>
      </c>
      <c r="C448" s="90" t="str">
        <f t="shared" si="51"/>
        <v/>
      </c>
      <c r="D448" s="117" t="str">
        <f t="shared" si="52"/>
        <v/>
      </c>
      <c r="E448" s="117" t="str">
        <f t="shared" si="53"/>
        <v/>
      </c>
      <c r="F448" s="117" t="str">
        <f t="shared" si="54"/>
        <v/>
      </c>
      <c r="G448" s="90" t="str">
        <f t="shared" si="55"/>
        <v/>
      </c>
    </row>
    <row r="449" spans="1:7" x14ac:dyDescent="0.25">
      <c r="A449" s="116" t="str">
        <f t="shared" si="50"/>
        <v/>
      </c>
      <c r="B449" s="100" t="str">
        <f t="shared" si="49"/>
        <v/>
      </c>
      <c r="C449" s="90" t="str">
        <f t="shared" si="51"/>
        <v/>
      </c>
      <c r="D449" s="117" t="str">
        <f t="shared" si="52"/>
        <v/>
      </c>
      <c r="E449" s="117" t="str">
        <f t="shared" si="53"/>
        <v/>
      </c>
      <c r="F449" s="117" t="str">
        <f t="shared" si="54"/>
        <v/>
      </c>
      <c r="G449" s="90" t="str">
        <f t="shared" si="55"/>
        <v/>
      </c>
    </row>
    <row r="450" spans="1:7" x14ac:dyDescent="0.25">
      <c r="A450" s="116" t="str">
        <f t="shared" si="50"/>
        <v/>
      </c>
      <c r="B450" s="100" t="str">
        <f t="shared" si="49"/>
        <v/>
      </c>
      <c r="C450" s="90" t="str">
        <f t="shared" si="51"/>
        <v/>
      </c>
      <c r="D450" s="117" t="str">
        <f t="shared" si="52"/>
        <v/>
      </c>
      <c r="E450" s="117" t="str">
        <f t="shared" si="53"/>
        <v/>
      </c>
      <c r="F450" s="117" t="str">
        <f t="shared" si="54"/>
        <v/>
      </c>
      <c r="G450" s="90" t="str">
        <f t="shared" si="55"/>
        <v/>
      </c>
    </row>
    <row r="451" spans="1:7" x14ac:dyDescent="0.25">
      <c r="A451" s="116" t="str">
        <f t="shared" si="50"/>
        <v/>
      </c>
      <c r="B451" s="100" t="str">
        <f t="shared" si="49"/>
        <v/>
      </c>
      <c r="C451" s="90" t="str">
        <f t="shared" si="51"/>
        <v/>
      </c>
      <c r="D451" s="117" t="str">
        <f t="shared" si="52"/>
        <v/>
      </c>
      <c r="E451" s="117" t="str">
        <f t="shared" si="53"/>
        <v/>
      </c>
      <c r="F451" s="117" t="str">
        <f t="shared" si="54"/>
        <v/>
      </c>
      <c r="G451" s="90" t="str">
        <f t="shared" si="55"/>
        <v/>
      </c>
    </row>
    <row r="452" spans="1:7" x14ac:dyDescent="0.25">
      <c r="A452" s="116" t="str">
        <f t="shared" si="50"/>
        <v/>
      </c>
      <c r="B452" s="100" t="str">
        <f t="shared" si="49"/>
        <v/>
      </c>
      <c r="C452" s="90" t="str">
        <f t="shared" si="51"/>
        <v/>
      </c>
      <c r="D452" s="117" t="str">
        <f t="shared" si="52"/>
        <v/>
      </c>
      <c r="E452" s="117" t="str">
        <f t="shared" si="53"/>
        <v/>
      </c>
      <c r="F452" s="117" t="str">
        <f t="shared" si="54"/>
        <v/>
      </c>
      <c r="G452" s="90" t="str">
        <f t="shared" si="55"/>
        <v/>
      </c>
    </row>
    <row r="453" spans="1:7" x14ac:dyDescent="0.25">
      <c r="A453" s="116" t="str">
        <f t="shared" si="50"/>
        <v/>
      </c>
      <c r="B453" s="100" t="str">
        <f t="shared" si="49"/>
        <v/>
      </c>
      <c r="C453" s="90" t="str">
        <f t="shared" si="51"/>
        <v/>
      </c>
      <c r="D453" s="117" t="str">
        <f t="shared" si="52"/>
        <v/>
      </c>
      <c r="E453" s="117" t="str">
        <f t="shared" si="53"/>
        <v/>
      </c>
      <c r="F453" s="117" t="str">
        <f t="shared" si="54"/>
        <v/>
      </c>
      <c r="G453" s="90" t="str">
        <f t="shared" si="55"/>
        <v/>
      </c>
    </row>
    <row r="454" spans="1:7" x14ac:dyDescent="0.25">
      <c r="A454" s="116" t="str">
        <f t="shared" si="50"/>
        <v/>
      </c>
      <c r="B454" s="100" t="str">
        <f t="shared" si="49"/>
        <v/>
      </c>
      <c r="C454" s="90" t="str">
        <f t="shared" si="51"/>
        <v/>
      </c>
      <c r="D454" s="117" t="str">
        <f t="shared" si="52"/>
        <v/>
      </c>
      <c r="E454" s="117" t="str">
        <f t="shared" si="53"/>
        <v/>
      </c>
      <c r="F454" s="117" t="str">
        <f t="shared" si="54"/>
        <v/>
      </c>
      <c r="G454" s="90" t="str">
        <f t="shared" si="55"/>
        <v/>
      </c>
    </row>
    <row r="455" spans="1:7" x14ac:dyDescent="0.25">
      <c r="A455" s="116" t="str">
        <f t="shared" si="50"/>
        <v/>
      </c>
      <c r="B455" s="100" t="str">
        <f t="shared" si="49"/>
        <v/>
      </c>
      <c r="C455" s="90" t="str">
        <f t="shared" si="51"/>
        <v/>
      </c>
      <c r="D455" s="117" t="str">
        <f t="shared" si="52"/>
        <v/>
      </c>
      <c r="E455" s="117" t="str">
        <f t="shared" si="53"/>
        <v/>
      </c>
      <c r="F455" s="117" t="str">
        <f t="shared" si="54"/>
        <v/>
      </c>
      <c r="G455" s="90" t="str">
        <f t="shared" si="55"/>
        <v/>
      </c>
    </row>
    <row r="456" spans="1:7" x14ac:dyDescent="0.25">
      <c r="A456" s="116" t="str">
        <f t="shared" si="50"/>
        <v/>
      </c>
      <c r="B456" s="100" t="str">
        <f t="shared" si="49"/>
        <v/>
      </c>
      <c r="C456" s="90" t="str">
        <f t="shared" si="51"/>
        <v/>
      </c>
      <c r="D456" s="117" t="str">
        <f t="shared" si="52"/>
        <v/>
      </c>
      <c r="E456" s="117" t="str">
        <f t="shared" si="53"/>
        <v/>
      </c>
      <c r="F456" s="117" t="str">
        <f t="shared" si="54"/>
        <v/>
      </c>
      <c r="G456" s="90" t="str">
        <f t="shared" si="55"/>
        <v/>
      </c>
    </row>
    <row r="457" spans="1:7" x14ac:dyDescent="0.25">
      <c r="A457" s="116" t="str">
        <f t="shared" si="50"/>
        <v/>
      </c>
      <c r="B457" s="100" t="str">
        <f t="shared" si="49"/>
        <v/>
      </c>
      <c r="C457" s="90" t="str">
        <f t="shared" si="51"/>
        <v/>
      </c>
      <c r="D457" s="117" t="str">
        <f t="shared" si="52"/>
        <v/>
      </c>
      <c r="E457" s="117" t="str">
        <f t="shared" si="53"/>
        <v/>
      </c>
      <c r="F457" s="117" t="str">
        <f t="shared" si="54"/>
        <v/>
      </c>
      <c r="G457" s="90" t="str">
        <f t="shared" si="55"/>
        <v/>
      </c>
    </row>
    <row r="458" spans="1:7" x14ac:dyDescent="0.25">
      <c r="A458" s="116" t="str">
        <f t="shared" si="50"/>
        <v/>
      </c>
      <c r="B458" s="100" t="str">
        <f t="shared" si="49"/>
        <v/>
      </c>
      <c r="C458" s="90" t="str">
        <f t="shared" si="51"/>
        <v/>
      </c>
      <c r="D458" s="117" t="str">
        <f t="shared" si="52"/>
        <v/>
      </c>
      <c r="E458" s="117" t="str">
        <f t="shared" si="53"/>
        <v/>
      </c>
      <c r="F458" s="117" t="str">
        <f t="shared" si="54"/>
        <v/>
      </c>
      <c r="G458" s="90" t="str">
        <f t="shared" si="55"/>
        <v/>
      </c>
    </row>
    <row r="459" spans="1:7" x14ac:dyDescent="0.25">
      <c r="A459" s="116" t="str">
        <f t="shared" si="50"/>
        <v/>
      </c>
      <c r="B459" s="100" t="str">
        <f t="shared" si="49"/>
        <v/>
      </c>
      <c r="C459" s="90" t="str">
        <f t="shared" si="51"/>
        <v/>
      </c>
      <c r="D459" s="117" t="str">
        <f t="shared" si="52"/>
        <v/>
      </c>
      <c r="E459" s="117" t="str">
        <f t="shared" si="53"/>
        <v/>
      </c>
      <c r="F459" s="117" t="str">
        <f t="shared" si="54"/>
        <v/>
      </c>
      <c r="G459" s="90" t="str">
        <f t="shared" si="55"/>
        <v/>
      </c>
    </row>
    <row r="460" spans="1:7" x14ac:dyDescent="0.25">
      <c r="A460" s="116" t="str">
        <f t="shared" si="50"/>
        <v/>
      </c>
      <c r="B460" s="100" t="str">
        <f t="shared" si="49"/>
        <v/>
      </c>
      <c r="C460" s="90" t="str">
        <f t="shared" si="51"/>
        <v/>
      </c>
      <c r="D460" s="117" t="str">
        <f t="shared" si="52"/>
        <v/>
      </c>
      <c r="E460" s="117" t="str">
        <f t="shared" si="53"/>
        <v/>
      </c>
      <c r="F460" s="117" t="str">
        <f t="shared" si="54"/>
        <v/>
      </c>
      <c r="G460" s="90" t="str">
        <f t="shared" si="55"/>
        <v/>
      </c>
    </row>
    <row r="461" spans="1:7" x14ac:dyDescent="0.25">
      <c r="A461" s="116" t="str">
        <f t="shared" si="50"/>
        <v/>
      </c>
      <c r="B461" s="100" t="str">
        <f t="shared" si="49"/>
        <v/>
      </c>
      <c r="C461" s="90" t="str">
        <f t="shared" si="51"/>
        <v/>
      </c>
      <c r="D461" s="117" t="str">
        <f t="shared" si="52"/>
        <v/>
      </c>
      <c r="E461" s="117" t="str">
        <f t="shared" si="53"/>
        <v/>
      </c>
      <c r="F461" s="117" t="str">
        <f t="shared" si="54"/>
        <v/>
      </c>
      <c r="G461" s="90" t="str">
        <f t="shared" si="55"/>
        <v/>
      </c>
    </row>
    <row r="462" spans="1:7" x14ac:dyDescent="0.25">
      <c r="A462" s="116" t="str">
        <f t="shared" si="50"/>
        <v/>
      </c>
      <c r="B462" s="100" t="str">
        <f t="shared" si="49"/>
        <v/>
      </c>
      <c r="C462" s="90" t="str">
        <f t="shared" si="51"/>
        <v/>
      </c>
      <c r="D462" s="117" t="str">
        <f t="shared" si="52"/>
        <v/>
      </c>
      <c r="E462" s="117" t="str">
        <f t="shared" si="53"/>
        <v/>
      </c>
      <c r="F462" s="117" t="str">
        <f t="shared" si="54"/>
        <v/>
      </c>
      <c r="G462" s="90" t="str">
        <f t="shared" si="55"/>
        <v/>
      </c>
    </row>
    <row r="463" spans="1:7" x14ac:dyDescent="0.25">
      <c r="A463" s="116" t="str">
        <f t="shared" si="50"/>
        <v/>
      </c>
      <c r="B463" s="100" t="str">
        <f t="shared" si="49"/>
        <v/>
      </c>
      <c r="C463" s="90" t="str">
        <f t="shared" si="51"/>
        <v/>
      </c>
      <c r="D463" s="117" t="str">
        <f t="shared" si="52"/>
        <v/>
      </c>
      <c r="E463" s="117" t="str">
        <f t="shared" si="53"/>
        <v/>
      </c>
      <c r="F463" s="117" t="str">
        <f t="shared" si="54"/>
        <v/>
      </c>
      <c r="G463" s="90" t="str">
        <f t="shared" si="55"/>
        <v/>
      </c>
    </row>
    <row r="464" spans="1:7" x14ac:dyDescent="0.25">
      <c r="A464" s="116" t="str">
        <f t="shared" si="50"/>
        <v/>
      </c>
      <c r="B464" s="100" t="str">
        <f t="shared" si="49"/>
        <v/>
      </c>
      <c r="C464" s="90" t="str">
        <f t="shared" si="51"/>
        <v/>
      </c>
      <c r="D464" s="117" t="str">
        <f t="shared" si="52"/>
        <v/>
      </c>
      <c r="E464" s="117" t="str">
        <f t="shared" si="53"/>
        <v/>
      </c>
      <c r="F464" s="117" t="str">
        <f t="shared" si="54"/>
        <v/>
      </c>
      <c r="G464" s="90" t="str">
        <f t="shared" si="55"/>
        <v/>
      </c>
    </row>
    <row r="465" spans="1:7" x14ac:dyDescent="0.25">
      <c r="A465" s="116" t="str">
        <f t="shared" si="50"/>
        <v/>
      </c>
      <c r="B465" s="100" t="str">
        <f t="shared" ref="B465:B500" si="56">IF(B464="","",IF(SUM(B464)+1&lt;=$E$7,SUM(B464)+1,""))</f>
        <v/>
      </c>
      <c r="C465" s="90" t="str">
        <f t="shared" si="51"/>
        <v/>
      </c>
      <c r="D465" s="117" t="str">
        <f t="shared" si="52"/>
        <v/>
      </c>
      <c r="E465" s="117" t="str">
        <f t="shared" si="53"/>
        <v/>
      </c>
      <c r="F465" s="117" t="str">
        <f t="shared" si="54"/>
        <v/>
      </c>
      <c r="G465" s="90" t="str">
        <f t="shared" si="55"/>
        <v/>
      </c>
    </row>
    <row r="466" spans="1:7" x14ac:dyDescent="0.25">
      <c r="A466" s="116" t="str">
        <f t="shared" ref="A466:A500" si="57">IF(B466="","",EDATE(A465,1))</f>
        <v/>
      </c>
      <c r="B466" s="100" t="str">
        <f t="shared" si="56"/>
        <v/>
      </c>
      <c r="C466" s="90" t="str">
        <f t="shared" ref="C466:C500" si="58">IF(B466="","",G465)</f>
        <v/>
      </c>
      <c r="D466" s="117" t="str">
        <f t="shared" ref="D466:D500" si="59">IF(B466="","",IPMT($E$11/12,B466,$E$7,-$E$8,$E$9,0))</f>
        <v/>
      </c>
      <c r="E466" s="117" t="str">
        <f t="shared" ref="E466:E500" si="60">IF(B466="","",PPMT($E$11/12,B466,$E$7,-$E$8,$E$9,0))</f>
        <v/>
      </c>
      <c r="F466" s="117" t="str">
        <f t="shared" ref="F466:F500" si="61">IF(B466="","",SUM(D466:E466))</f>
        <v/>
      </c>
      <c r="G466" s="90" t="str">
        <f t="shared" ref="G466:G500" si="62">IF(B466="","",SUM(C466)-SUM(E466))</f>
        <v/>
      </c>
    </row>
    <row r="467" spans="1:7" x14ac:dyDescent="0.25">
      <c r="A467" s="116" t="str">
        <f t="shared" si="57"/>
        <v/>
      </c>
      <c r="B467" s="100" t="str">
        <f t="shared" si="56"/>
        <v/>
      </c>
      <c r="C467" s="90" t="str">
        <f t="shared" si="58"/>
        <v/>
      </c>
      <c r="D467" s="117" t="str">
        <f t="shared" si="59"/>
        <v/>
      </c>
      <c r="E467" s="117" t="str">
        <f t="shared" si="60"/>
        <v/>
      </c>
      <c r="F467" s="117" t="str">
        <f t="shared" si="61"/>
        <v/>
      </c>
      <c r="G467" s="90" t="str">
        <f t="shared" si="62"/>
        <v/>
      </c>
    </row>
    <row r="468" spans="1:7" x14ac:dyDescent="0.25">
      <c r="A468" s="116" t="str">
        <f t="shared" si="57"/>
        <v/>
      </c>
      <c r="B468" s="100" t="str">
        <f t="shared" si="56"/>
        <v/>
      </c>
      <c r="C468" s="90" t="str">
        <f t="shared" si="58"/>
        <v/>
      </c>
      <c r="D468" s="117" t="str">
        <f t="shared" si="59"/>
        <v/>
      </c>
      <c r="E468" s="117" t="str">
        <f t="shared" si="60"/>
        <v/>
      </c>
      <c r="F468" s="117" t="str">
        <f t="shared" si="61"/>
        <v/>
      </c>
      <c r="G468" s="90" t="str">
        <f t="shared" si="62"/>
        <v/>
      </c>
    </row>
    <row r="469" spans="1:7" x14ac:dyDescent="0.25">
      <c r="A469" s="116" t="str">
        <f t="shared" si="57"/>
        <v/>
      </c>
      <c r="B469" s="100" t="str">
        <f t="shared" si="56"/>
        <v/>
      </c>
      <c r="C469" s="90" t="str">
        <f t="shared" si="58"/>
        <v/>
      </c>
      <c r="D469" s="117" t="str">
        <f t="shared" si="59"/>
        <v/>
      </c>
      <c r="E469" s="117" t="str">
        <f t="shared" si="60"/>
        <v/>
      </c>
      <c r="F469" s="117" t="str">
        <f t="shared" si="61"/>
        <v/>
      </c>
      <c r="G469" s="90" t="str">
        <f t="shared" si="62"/>
        <v/>
      </c>
    </row>
    <row r="470" spans="1:7" x14ac:dyDescent="0.25">
      <c r="A470" s="116" t="str">
        <f t="shared" si="57"/>
        <v/>
      </c>
      <c r="B470" s="100" t="str">
        <f t="shared" si="56"/>
        <v/>
      </c>
      <c r="C470" s="90" t="str">
        <f t="shared" si="58"/>
        <v/>
      </c>
      <c r="D470" s="117" t="str">
        <f t="shared" si="59"/>
        <v/>
      </c>
      <c r="E470" s="117" t="str">
        <f t="shared" si="60"/>
        <v/>
      </c>
      <c r="F470" s="117" t="str">
        <f t="shared" si="61"/>
        <v/>
      </c>
      <c r="G470" s="90" t="str">
        <f t="shared" si="62"/>
        <v/>
      </c>
    </row>
    <row r="471" spans="1:7" x14ac:dyDescent="0.25">
      <c r="A471" s="116" t="str">
        <f t="shared" si="57"/>
        <v/>
      </c>
      <c r="B471" s="100" t="str">
        <f t="shared" si="56"/>
        <v/>
      </c>
      <c r="C471" s="90" t="str">
        <f t="shared" si="58"/>
        <v/>
      </c>
      <c r="D471" s="117" t="str">
        <f t="shared" si="59"/>
        <v/>
      </c>
      <c r="E471" s="117" t="str">
        <f t="shared" si="60"/>
        <v/>
      </c>
      <c r="F471" s="117" t="str">
        <f t="shared" si="61"/>
        <v/>
      </c>
      <c r="G471" s="90" t="str">
        <f t="shared" si="62"/>
        <v/>
      </c>
    </row>
    <row r="472" spans="1:7" x14ac:dyDescent="0.25">
      <c r="A472" s="116" t="str">
        <f t="shared" si="57"/>
        <v/>
      </c>
      <c r="B472" s="100" t="str">
        <f t="shared" si="56"/>
        <v/>
      </c>
      <c r="C472" s="90" t="str">
        <f t="shared" si="58"/>
        <v/>
      </c>
      <c r="D472" s="117" t="str">
        <f t="shared" si="59"/>
        <v/>
      </c>
      <c r="E472" s="117" t="str">
        <f t="shared" si="60"/>
        <v/>
      </c>
      <c r="F472" s="117" t="str">
        <f t="shared" si="61"/>
        <v/>
      </c>
      <c r="G472" s="90" t="str">
        <f t="shared" si="62"/>
        <v/>
      </c>
    </row>
    <row r="473" spans="1:7" x14ac:dyDescent="0.25">
      <c r="A473" s="116" t="str">
        <f t="shared" si="57"/>
        <v/>
      </c>
      <c r="B473" s="100" t="str">
        <f t="shared" si="56"/>
        <v/>
      </c>
      <c r="C473" s="90" t="str">
        <f t="shared" si="58"/>
        <v/>
      </c>
      <c r="D473" s="117" t="str">
        <f t="shared" si="59"/>
        <v/>
      </c>
      <c r="E473" s="117" t="str">
        <f t="shared" si="60"/>
        <v/>
      </c>
      <c r="F473" s="117" t="str">
        <f t="shared" si="61"/>
        <v/>
      </c>
      <c r="G473" s="90" t="str">
        <f t="shared" si="62"/>
        <v/>
      </c>
    </row>
    <row r="474" spans="1:7" x14ac:dyDescent="0.25">
      <c r="A474" s="116" t="str">
        <f t="shared" si="57"/>
        <v/>
      </c>
      <c r="B474" s="100" t="str">
        <f t="shared" si="56"/>
        <v/>
      </c>
      <c r="C474" s="90" t="str">
        <f t="shared" si="58"/>
        <v/>
      </c>
      <c r="D474" s="117" t="str">
        <f t="shared" si="59"/>
        <v/>
      </c>
      <c r="E474" s="117" t="str">
        <f t="shared" si="60"/>
        <v/>
      </c>
      <c r="F474" s="117" t="str">
        <f t="shared" si="61"/>
        <v/>
      </c>
      <c r="G474" s="90" t="str">
        <f t="shared" si="62"/>
        <v/>
      </c>
    </row>
    <row r="475" spans="1:7" x14ac:dyDescent="0.25">
      <c r="A475" s="116" t="str">
        <f t="shared" si="57"/>
        <v/>
      </c>
      <c r="B475" s="100" t="str">
        <f t="shared" si="56"/>
        <v/>
      </c>
      <c r="C475" s="90" t="str">
        <f t="shared" si="58"/>
        <v/>
      </c>
      <c r="D475" s="117" t="str">
        <f t="shared" si="59"/>
        <v/>
      </c>
      <c r="E475" s="117" t="str">
        <f t="shared" si="60"/>
        <v/>
      </c>
      <c r="F475" s="117" t="str">
        <f t="shared" si="61"/>
        <v/>
      </c>
      <c r="G475" s="90" t="str">
        <f t="shared" si="62"/>
        <v/>
      </c>
    </row>
    <row r="476" spans="1:7" x14ac:dyDescent="0.25">
      <c r="A476" s="116" t="str">
        <f t="shared" si="57"/>
        <v/>
      </c>
      <c r="B476" s="100" t="str">
        <f t="shared" si="56"/>
        <v/>
      </c>
      <c r="C476" s="90" t="str">
        <f t="shared" si="58"/>
        <v/>
      </c>
      <c r="D476" s="117" t="str">
        <f t="shared" si="59"/>
        <v/>
      </c>
      <c r="E476" s="117" t="str">
        <f t="shared" si="60"/>
        <v/>
      </c>
      <c r="F476" s="117" t="str">
        <f t="shared" si="61"/>
        <v/>
      </c>
      <c r="G476" s="90" t="str">
        <f t="shared" si="62"/>
        <v/>
      </c>
    </row>
    <row r="477" spans="1:7" x14ac:dyDescent="0.25">
      <c r="A477" s="116" t="str">
        <f t="shared" si="57"/>
        <v/>
      </c>
      <c r="B477" s="100" t="str">
        <f t="shared" si="56"/>
        <v/>
      </c>
      <c r="C477" s="90" t="str">
        <f t="shared" si="58"/>
        <v/>
      </c>
      <c r="D477" s="117" t="str">
        <f t="shared" si="59"/>
        <v/>
      </c>
      <c r="E477" s="117" t="str">
        <f t="shared" si="60"/>
        <v/>
      </c>
      <c r="F477" s="117" t="str">
        <f t="shared" si="61"/>
        <v/>
      </c>
      <c r="G477" s="90" t="str">
        <f t="shared" si="62"/>
        <v/>
      </c>
    </row>
    <row r="478" spans="1:7" x14ac:dyDescent="0.25">
      <c r="A478" s="116" t="str">
        <f t="shared" si="57"/>
        <v/>
      </c>
      <c r="B478" s="100" t="str">
        <f t="shared" si="56"/>
        <v/>
      </c>
      <c r="C478" s="90" t="str">
        <f t="shared" si="58"/>
        <v/>
      </c>
      <c r="D478" s="117" t="str">
        <f t="shared" si="59"/>
        <v/>
      </c>
      <c r="E478" s="117" t="str">
        <f t="shared" si="60"/>
        <v/>
      </c>
      <c r="F478" s="117" t="str">
        <f t="shared" si="61"/>
        <v/>
      </c>
      <c r="G478" s="90" t="str">
        <f t="shared" si="62"/>
        <v/>
      </c>
    </row>
    <row r="479" spans="1:7" x14ac:dyDescent="0.25">
      <c r="A479" s="116" t="str">
        <f t="shared" si="57"/>
        <v/>
      </c>
      <c r="B479" s="100" t="str">
        <f t="shared" si="56"/>
        <v/>
      </c>
      <c r="C479" s="90" t="str">
        <f t="shared" si="58"/>
        <v/>
      </c>
      <c r="D479" s="117" t="str">
        <f t="shared" si="59"/>
        <v/>
      </c>
      <c r="E479" s="117" t="str">
        <f t="shared" si="60"/>
        <v/>
      </c>
      <c r="F479" s="117" t="str">
        <f t="shared" si="61"/>
        <v/>
      </c>
      <c r="G479" s="90" t="str">
        <f t="shared" si="62"/>
        <v/>
      </c>
    </row>
    <row r="480" spans="1:7" x14ac:dyDescent="0.25">
      <c r="A480" s="116" t="str">
        <f t="shared" si="57"/>
        <v/>
      </c>
      <c r="B480" s="100" t="str">
        <f t="shared" si="56"/>
        <v/>
      </c>
      <c r="C480" s="90" t="str">
        <f t="shared" si="58"/>
        <v/>
      </c>
      <c r="D480" s="117" t="str">
        <f t="shared" si="59"/>
        <v/>
      </c>
      <c r="E480" s="117" t="str">
        <f t="shared" si="60"/>
        <v/>
      </c>
      <c r="F480" s="117" t="str">
        <f t="shared" si="61"/>
        <v/>
      </c>
      <c r="G480" s="90" t="str">
        <f t="shared" si="62"/>
        <v/>
      </c>
    </row>
    <row r="481" spans="1:7" x14ac:dyDescent="0.25">
      <c r="A481" s="116" t="str">
        <f t="shared" si="57"/>
        <v/>
      </c>
      <c r="B481" s="100" t="str">
        <f t="shared" si="56"/>
        <v/>
      </c>
      <c r="C481" s="90" t="str">
        <f t="shared" si="58"/>
        <v/>
      </c>
      <c r="D481" s="117" t="str">
        <f t="shared" si="59"/>
        <v/>
      </c>
      <c r="E481" s="117" t="str">
        <f t="shared" si="60"/>
        <v/>
      </c>
      <c r="F481" s="117" t="str">
        <f t="shared" si="61"/>
        <v/>
      </c>
      <c r="G481" s="90" t="str">
        <f t="shared" si="62"/>
        <v/>
      </c>
    </row>
    <row r="482" spans="1:7" x14ac:dyDescent="0.25">
      <c r="A482" s="116" t="str">
        <f t="shared" si="57"/>
        <v/>
      </c>
      <c r="B482" s="100" t="str">
        <f t="shared" si="56"/>
        <v/>
      </c>
      <c r="C482" s="90" t="str">
        <f t="shared" si="58"/>
        <v/>
      </c>
      <c r="D482" s="117" t="str">
        <f t="shared" si="59"/>
        <v/>
      </c>
      <c r="E482" s="117" t="str">
        <f t="shared" si="60"/>
        <v/>
      </c>
      <c r="F482" s="117" t="str">
        <f t="shared" si="61"/>
        <v/>
      </c>
      <c r="G482" s="90" t="str">
        <f t="shared" si="62"/>
        <v/>
      </c>
    </row>
    <row r="483" spans="1:7" x14ac:dyDescent="0.25">
      <c r="A483" s="116" t="str">
        <f t="shared" si="57"/>
        <v/>
      </c>
      <c r="B483" s="100" t="str">
        <f t="shared" si="56"/>
        <v/>
      </c>
      <c r="C483" s="90" t="str">
        <f t="shared" si="58"/>
        <v/>
      </c>
      <c r="D483" s="117" t="str">
        <f t="shared" si="59"/>
        <v/>
      </c>
      <c r="E483" s="117" t="str">
        <f t="shared" si="60"/>
        <v/>
      </c>
      <c r="F483" s="117" t="str">
        <f t="shared" si="61"/>
        <v/>
      </c>
      <c r="G483" s="90" t="str">
        <f t="shared" si="62"/>
        <v/>
      </c>
    </row>
    <row r="484" spans="1:7" x14ac:dyDescent="0.25">
      <c r="A484" s="116" t="str">
        <f t="shared" si="57"/>
        <v/>
      </c>
      <c r="B484" s="100" t="str">
        <f t="shared" si="56"/>
        <v/>
      </c>
      <c r="C484" s="90" t="str">
        <f t="shared" si="58"/>
        <v/>
      </c>
      <c r="D484" s="117" t="str">
        <f t="shared" si="59"/>
        <v/>
      </c>
      <c r="E484" s="117" t="str">
        <f t="shared" si="60"/>
        <v/>
      </c>
      <c r="F484" s="117" t="str">
        <f t="shared" si="61"/>
        <v/>
      </c>
      <c r="G484" s="90" t="str">
        <f t="shared" si="62"/>
        <v/>
      </c>
    </row>
    <row r="485" spans="1:7" x14ac:dyDescent="0.25">
      <c r="A485" s="116" t="str">
        <f t="shared" si="57"/>
        <v/>
      </c>
      <c r="B485" s="100" t="str">
        <f t="shared" si="56"/>
        <v/>
      </c>
      <c r="C485" s="90" t="str">
        <f t="shared" si="58"/>
        <v/>
      </c>
      <c r="D485" s="117" t="str">
        <f t="shared" si="59"/>
        <v/>
      </c>
      <c r="E485" s="117" t="str">
        <f t="shared" si="60"/>
        <v/>
      </c>
      <c r="F485" s="117" t="str">
        <f t="shared" si="61"/>
        <v/>
      </c>
      <c r="G485" s="90" t="str">
        <f t="shared" si="62"/>
        <v/>
      </c>
    </row>
    <row r="486" spans="1:7" x14ac:dyDescent="0.25">
      <c r="A486" s="116" t="str">
        <f t="shared" si="57"/>
        <v/>
      </c>
      <c r="B486" s="100" t="str">
        <f t="shared" si="56"/>
        <v/>
      </c>
      <c r="C486" s="90" t="str">
        <f t="shared" si="58"/>
        <v/>
      </c>
      <c r="D486" s="117" t="str">
        <f t="shared" si="59"/>
        <v/>
      </c>
      <c r="E486" s="117" t="str">
        <f t="shared" si="60"/>
        <v/>
      </c>
      <c r="F486" s="117" t="str">
        <f t="shared" si="61"/>
        <v/>
      </c>
      <c r="G486" s="90" t="str">
        <f t="shared" si="62"/>
        <v/>
      </c>
    </row>
    <row r="487" spans="1:7" x14ac:dyDescent="0.25">
      <c r="A487" s="116" t="str">
        <f t="shared" si="57"/>
        <v/>
      </c>
      <c r="B487" s="100" t="str">
        <f t="shared" si="56"/>
        <v/>
      </c>
      <c r="C487" s="90" t="str">
        <f t="shared" si="58"/>
        <v/>
      </c>
      <c r="D487" s="117" t="str">
        <f t="shared" si="59"/>
        <v/>
      </c>
      <c r="E487" s="117" t="str">
        <f t="shared" si="60"/>
        <v/>
      </c>
      <c r="F487" s="117" t="str">
        <f t="shared" si="61"/>
        <v/>
      </c>
      <c r="G487" s="90" t="str">
        <f t="shared" si="62"/>
        <v/>
      </c>
    </row>
    <row r="488" spans="1:7" x14ac:dyDescent="0.25">
      <c r="A488" s="116" t="str">
        <f t="shared" si="57"/>
        <v/>
      </c>
      <c r="B488" s="100" t="str">
        <f t="shared" si="56"/>
        <v/>
      </c>
      <c r="C488" s="90" t="str">
        <f t="shared" si="58"/>
        <v/>
      </c>
      <c r="D488" s="117" t="str">
        <f t="shared" si="59"/>
        <v/>
      </c>
      <c r="E488" s="117" t="str">
        <f t="shared" si="60"/>
        <v/>
      </c>
      <c r="F488" s="117" t="str">
        <f t="shared" si="61"/>
        <v/>
      </c>
      <c r="G488" s="90" t="str">
        <f t="shared" si="62"/>
        <v/>
      </c>
    </row>
    <row r="489" spans="1:7" x14ac:dyDescent="0.25">
      <c r="A489" s="116" t="str">
        <f t="shared" si="57"/>
        <v/>
      </c>
      <c r="B489" s="100" t="str">
        <f t="shared" si="56"/>
        <v/>
      </c>
      <c r="C489" s="90" t="str">
        <f t="shared" si="58"/>
        <v/>
      </c>
      <c r="D489" s="117" t="str">
        <f t="shared" si="59"/>
        <v/>
      </c>
      <c r="E489" s="117" t="str">
        <f t="shared" si="60"/>
        <v/>
      </c>
      <c r="F489" s="117" t="str">
        <f t="shared" si="61"/>
        <v/>
      </c>
      <c r="G489" s="90" t="str">
        <f t="shared" si="62"/>
        <v/>
      </c>
    </row>
    <row r="490" spans="1:7" x14ac:dyDescent="0.25">
      <c r="A490" s="116" t="str">
        <f t="shared" si="57"/>
        <v/>
      </c>
      <c r="B490" s="100" t="str">
        <f t="shared" si="56"/>
        <v/>
      </c>
      <c r="C490" s="90" t="str">
        <f t="shared" si="58"/>
        <v/>
      </c>
      <c r="D490" s="117" t="str">
        <f t="shared" si="59"/>
        <v/>
      </c>
      <c r="E490" s="117" t="str">
        <f t="shared" si="60"/>
        <v/>
      </c>
      <c r="F490" s="117" t="str">
        <f t="shared" si="61"/>
        <v/>
      </c>
      <c r="G490" s="90" t="str">
        <f t="shared" si="62"/>
        <v/>
      </c>
    </row>
    <row r="491" spans="1:7" x14ac:dyDescent="0.25">
      <c r="A491" s="116" t="str">
        <f t="shared" si="57"/>
        <v/>
      </c>
      <c r="B491" s="100" t="str">
        <f t="shared" si="56"/>
        <v/>
      </c>
      <c r="C491" s="90" t="str">
        <f t="shared" si="58"/>
        <v/>
      </c>
      <c r="D491" s="117" t="str">
        <f t="shared" si="59"/>
        <v/>
      </c>
      <c r="E491" s="117" t="str">
        <f t="shared" si="60"/>
        <v/>
      </c>
      <c r="F491" s="117" t="str">
        <f t="shared" si="61"/>
        <v/>
      </c>
      <c r="G491" s="90" t="str">
        <f t="shared" si="62"/>
        <v/>
      </c>
    </row>
    <row r="492" spans="1:7" x14ac:dyDescent="0.25">
      <c r="A492" s="116" t="str">
        <f t="shared" si="57"/>
        <v/>
      </c>
      <c r="B492" s="100" t="str">
        <f t="shared" si="56"/>
        <v/>
      </c>
      <c r="C492" s="90" t="str">
        <f t="shared" si="58"/>
        <v/>
      </c>
      <c r="D492" s="117" t="str">
        <f t="shared" si="59"/>
        <v/>
      </c>
      <c r="E492" s="117" t="str">
        <f t="shared" si="60"/>
        <v/>
      </c>
      <c r="F492" s="117" t="str">
        <f t="shared" si="61"/>
        <v/>
      </c>
      <c r="G492" s="90" t="str">
        <f t="shared" si="62"/>
        <v/>
      </c>
    </row>
    <row r="493" spans="1:7" x14ac:dyDescent="0.25">
      <c r="A493" s="116" t="str">
        <f t="shared" si="57"/>
        <v/>
      </c>
      <c r="B493" s="100" t="str">
        <f t="shared" si="56"/>
        <v/>
      </c>
      <c r="C493" s="90" t="str">
        <f t="shared" si="58"/>
        <v/>
      </c>
      <c r="D493" s="117" t="str">
        <f t="shared" si="59"/>
        <v/>
      </c>
      <c r="E493" s="117" t="str">
        <f t="shared" si="60"/>
        <v/>
      </c>
      <c r="F493" s="117" t="str">
        <f t="shared" si="61"/>
        <v/>
      </c>
      <c r="G493" s="90" t="str">
        <f t="shared" si="62"/>
        <v/>
      </c>
    </row>
    <row r="494" spans="1:7" x14ac:dyDescent="0.25">
      <c r="A494" s="116" t="str">
        <f t="shared" si="57"/>
        <v/>
      </c>
      <c r="B494" s="100" t="str">
        <f t="shared" si="56"/>
        <v/>
      </c>
      <c r="C494" s="90" t="str">
        <f t="shared" si="58"/>
        <v/>
      </c>
      <c r="D494" s="117" t="str">
        <f t="shared" si="59"/>
        <v/>
      </c>
      <c r="E494" s="117" t="str">
        <f t="shared" si="60"/>
        <v/>
      </c>
      <c r="F494" s="117" t="str">
        <f t="shared" si="61"/>
        <v/>
      </c>
      <c r="G494" s="90" t="str">
        <f t="shared" si="62"/>
        <v/>
      </c>
    </row>
    <row r="495" spans="1:7" x14ac:dyDescent="0.25">
      <c r="A495" s="116" t="str">
        <f t="shared" si="57"/>
        <v/>
      </c>
      <c r="B495" s="100" t="str">
        <f t="shared" si="56"/>
        <v/>
      </c>
      <c r="C495" s="90" t="str">
        <f t="shared" si="58"/>
        <v/>
      </c>
      <c r="D495" s="117" t="str">
        <f t="shared" si="59"/>
        <v/>
      </c>
      <c r="E495" s="117" t="str">
        <f t="shared" si="60"/>
        <v/>
      </c>
      <c r="F495" s="117" t="str">
        <f t="shared" si="61"/>
        <v/>
      </c>
      <c r="G495" s="90" t="str">
        <f t="shared" si="62"/>
        <v/>
      </c>
    </row>
    <row r="496" spans="1:7" x14ac:dyDescent="0.25">
      <c r="A496" s="116" t="str">
        <f t="shared" si="57"/>
        <v/>
      </c>
      <c r="B496" s="100" t="str">
        <f t="shared" si="56"/>
        <v/>
      </c>
      <c r="C496" s="90" t="str">
        <f t="shared" si="58"/>
        <v/>
      </c>
      <c r="D496" s="117" t="str">
        <f t="shared" si="59"/>
        <v/>
      </c>
      <c r="E496" s="117" t="str">
        <f t="shared" si="60"/>
        <v/>
      </c>
      <c r="F496" s="117" t="str">
        <f t="shared" si="61"/>
        <v/>
      </c>
      <c r="G496" s="90" t="str">
        <f t="shared" si="62"/>
        <v/>
      </c>
    </row>
    <row r="497" spans="1:7" x14ac:dyDescent="0.25">
      <c r="A497" s="116" t="str">
        <f t="shared" si="57"/>
        <v/>
      </c>
      <c r="B497" s="100" t="str">
        <f t="shared" si="56"/>
        <v/>
      </c>
      <c r="C497" s="90" t="str">
        <f t="shared" si="58"/>
        <v/>
      </c>
      <c r="D497" s="117" t="str">
        <f t="shared" si="59"/>
        <v/>
      </c>
      <c r="E497" s="117" t="str">
        <f t="shared" si="60"/>
        <v/>
      </c>
      <c r="F497" s="117" t="str">
        <f t="shared" si="61"/>
        <v/>
      </c>
      <c r="G497" s="90" t="str">
        <f t="shared" si="62"/>
        <v/>
      </c>
    </row>
    <row r="498" spans="1:7" x14ac:dyDescent="0.25">
      <c r="A498" s="116" t="str">
        <f t="shared" si="57"/>
        <v/>
      </c>
      <c r="B498" s="100" t="str">
        <f t="shared" si="56"/>
        <v/>
      </c>
      <c r="C498" s="90" t="str">
        <f t="shared" si="58"/>
        <v/>
      </c>
      <c r="D498" s="117" t="str">
        <f t="shared" si="59"/>
        <v/>
      </c>
      <c r="E498" s="117" t="str">
        <f t="shared" si="60"/>
        <v/>
      </c>
      <c r="F498" s="117" t="str">
        <f t="shared" si="61"/>
        <v/>
      </c>
      <c r="G498" s="90" t="str">
        <f t="shared" si="62"/>
        <v/>
      </c>
    </row>
    <row r="499" spans="1:7" x14ac:dyDescent="0.25">
      <c r="A499" s="116" t="str">
        <f t="shared" si="57"/>
        <v/>
      </c>
      <c r="B499" s="100" t="str">
        <f t="shared" si="56"/>
        <v/>
      </c>
      <c r="C499" s="90" t="str">
        <f t="shared" si="58"/>
        <v/>
      </c>
      <c r="D499" s="117" t="str">
        <f t="shared" si="59"/>
        <v/>
      </c>
      <c r="E499" s="117" t="str">
        <f t="shared" si="60"/>
        <v/>
      </c>
      <c r="F499" s="117" t="str">
        <f t="shared" si="61"/>
        <v/>
      </c>
      <c r="G499" s="90" t="str">
        <f t="shared" si="62"/>
        <v/>
      </c>
    </row>
    <row r="500" spans="1:7" x14ac:dyDescent="0.25">
      <c r="A500" s="116" t="str">
        <f t="shared" si="57"/>
        <v/>
      </c>
      <c r="B500" s="100" t="str">
        <f t="shared" si="56"/>
        <v/>
      </c>
      <c r="C500" s="90" t="str">
        <f t="shared" si="58"/>
        <v/>
      </c>
      <c r="D500" s="117" t="str">
        <f t="shared" si="59"/>
        <v/>
      </c>
      <c r="E500" s="117" t="str">
        <f t="shared" si="60"/>
        <v/>
      </c>
      <c r="F500" s="117" t="str">
        <f t="shared" si="61"/>
        <v/>
      </c>
      <c r="G500" s="90" t="str">
        <f t="shared" si="62"/>
        <v/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444B3-3FBA-4CD7-9D15-8A0045DCB7EC}">
  <dimension ref="A1:M500"/>
  <sheetViews>
    <sheetView workbookViewId="0">
      <selection activeCell="B4" sqref="B4"/>
    </sheetView>
  </sheetViews>
  <sheetFormatPr defaultRowHeight="15" x14ac:dyDescent="0.25"/>
  <cols>
    <col min="1" max="1" width="9.140625" style="85"/>
    <col min="2" max="2" width="7.85546875" style="85" customWidth="1"/>
    <col min="3" max="3" width="14.7109375" style="85" customWidth="1"/>
    <col min="4" max="4" width="14.28515625" style="85" customWidth="1"/>
    <col min="5" max="6" width="14.7109375" style="85" customWidth="1"/>
    <col min="7" max="7" width="14.7109375" style="91" customWidth="1"/>
    <col min="8" max="257" width="9.140625" style="85"/>
    <col min="258" max="258" width="7.85546875" style="85" customWidth="1"/>
    <col min="259" max="259" width="14.7109375" style="85" customWidth="1"/>
    <col min="260" max="260" width="14.28515625" style="85" customWidth="1"/>
    <col min="261" max="263" width="14.7109375" style="85" customWidth="1"/>
    <col min="264" max="513" width="9.140625" style="85"/>
    <col min="514" max="514" width="7.85546875" style="85" customWidth="1"/>
    <col min="515" max="515" width="14.7109375" style="85" customWidth="1"/>
    <col min="516" max="516" width="14.28515625" style="85" customWidth="1"/>
    <col min="517" max="519" width="14.7109375" style="85" customWidth="1"/>
    <col min="520" max="769" width="9.140625" style="85"/>
    <col min="770" max="770" width="7.85546875" style="85" customWidth="1"/>
    <col min="771" max="771" width="14.7109375" style="85" customWidth="1"/>
    <col min="772" max="772" width="14.28515625" style="85" customWidth="1"/>
    <col min="773" max="775" width="14.7109375" style="85" customWidth="1"/>
    <col min="776" max="1025" width="9.140625" style="85"/>
    <col min="1026" max="1026" width="7.85546875" style="85" customWidth="1"/>
    <col min="1027" max="1027" width="14.7109375" style="85" customWidth="1"/>
    <col min="1028" max="1028" width="14.28515625" style="85" customWidth="1"/>
    <col min="1029" max="1031" width="14.7109375" style="85" customWidth="1"/>
    <col min="1032" max="1281" width="9.140625" style="85"/>
    <col min="1282" max="1282" width="7.85546875" style="85" customWidth="1"/>
    <col min="1283" max="1283" width="14.7109375" style="85" customWidth="1"/>
    <col min="1284" max="1284" width="14.28515625" style="85" customWidth="1"/>
    <col min="1285" max="1287" width="14.7109375" style="85" customWidth="1"/>
    <col min="1288" max="1537" width="9.140625" style="85"/>
    <col min="1538" max="1538" width="7.85546875" style="85" customWidth="1"/>
    <col min="1539" max="1539" width="14.7109375" style="85" customWidth="1"/>
    <col min="1540" max="1540" width="14.28515625" style="85" customWidth="1"/>
    <col min="1541" max="1543" width="14.7109375" style="85" customWidth="1"/>
    <col min="1544" max="1793" width="9.140625" style="85"/>
    <col min="1794" max="1794" width="7.85546875" style="85" customWidth="1"/>
    <col min="1795" max="1795" width="14.7109375" style="85" customWidth="1"/>
    <col min="1796" max="1796" width="14.28515625" style="85" customWidth="1"/>
    <col min="1797" max="1799" width="14.7109375" style="85" customWidth="1"/>
    <col min="1800" max="2049" width="9.140625" style="85"/>
    <col min="2050" max="2050" width="7.85546875" style="85" customWidth="1"/>
    <col min="2051" max="2051" width="14.7109375" style="85" customWidth="1"/>
    <col min="2052" max="2052" width="14.28515625" style="85" customWidth="1"/>
    <col min="2053" max="2055" width="14.7109375" style="85" customWidth="1"/>
    <col min="2056" max="2305" width="9.140625" style="85"/>
    <col min="2306" max="2306" width="7.85546875" style="85" customWidth="1"/>
    <col min="2307" max="2307" width="14.7109375" style="85" customWidth="1"/>
    <col min="2308" max="2308" width="14.28515625" style="85" customWidth="1"/>
    <col min="2309" max="2311" width="14.7109375" style="85" customWidth="1"/>
    <col min="2312" max="2561" width="9.140625" style="85"/>
    <col min="2562" max="2562" width="7.85546875" style="85" customWidth="1"/>
    <col min="2563" max="2563" width="14.7109375" style="85" customWidth="1"/>
    <col min="2564" max="2564" width="14.28515625" style="85" customWidth="1"/>
    <col min="2565" max="2567" width="14.7109375" style="85" customWidth="1"/>
    <col min="2568" max="2817" width="9.140625" style="85"/>
    <col min="2818" max="2818" width="7.85546875" style="85" customWidth="1"/>
    <col min="2819" max="2819" width="14.7109375" style="85" customWidth="1"/>
    <col min="2820" max="2820" width="14.28515625" style="85" customWidth="1"/>
    <col min="2821" max="2823" width="14.7109375" style="85" customWidth="1"/>
    <col min="2824" max="3073" width="9.140625" style="85"/>
    <col min="3074" max="3074" width="7.85546875" style="85" customWidth="1"/>
    <col min="3075" max="3075" width="14.7109375" style="85" customWidth="1"/>
    <col min="3076" max="3076" width="14.28515625" style="85" customWidth="1"/>
    <col min="3077" max="3079" width="14.7109375" style="85" customWidth="1"/>
    <col min="3080" max="3329" width="9.140625" style="85"/>
    <col min="3330" max="3330" width="7.85546875" style="85" customWidth="1"/>
    <col min="3331" max="3331" width="14.7109375" style="85" customWidth="1"/>
    <col min="3332" max="3332" width="14.28515625" style="85" customWidth="1"/>
    <col min="3333" max="3335" width="14.7109375" style="85" customWidth="1"/>
    <col min="3336" max="3585" width="9.140625" style="85"/>
    <col min="3586" max="3586" width="7.85546875" style="85" customWidth="1"/>
    <col min="3587" max="3587" width="14.7109375" style="85" customWidth="1"/>
    <col min="3588" max="3588" width="14.28515625" style="85" customWidth="1"/>
    <col min="3589" max="3591" width="14.7109375" style="85" customWidth="1"/>
    <col min="3592" max="3841" width="9.140625" style="85"/>
    <col min="3842" max="3842" width="7.85546875" style="85" customWidth="1"/>
    <col min="3843" max="3843" width="14.7109375" style="85" customWidth="1"/>
    <col min="3844" max="3844" width="14.28515625" style="85" customWidth="1"/>
    <col min="3845" max="3847" width="14.7109375" style="85" customWidth="1"/>
    <col min="3848" max="4097" width="9.140625" style="85"/>
    <col min="4098" max="4098" width="7.85546875" style="85" customWidth="1"/>
    <col min="4099" max="4099" width="14.7109375" style="85" customWidth="1"/>
    <col min="4100" max="4100" width="14.28515625" style="85" customWidth="1"/>
    <col min="4101" max="4103" width="14.7109375" style="85" customWidth="1"/>
    <col min="4104" max="4353" width="9.140625" style="85"/>
    <col min="4354" max="4354" width="7.85546875" style="85" customWidth="1"/>
    <col min="4355" max="4355" width="14.7109375" style="85" customWidth="1"/>
    <col min="4356" max="4356" width="14.28515625" style="85" customWidth="1"/>
    <col min="4357" max="4359" width="14.7109375" style="85" customWidth="1"/>
    <col min="4360" max="4609" width="9.140625" style="85"/>
    <col min="4610" max="4610" width="7.85546875" style="85" customWidth="1"/>
    <col min="4611" max="4611" width="14.7109375" style="85" customWidth="1"/>
    <col min="4612" max="4612" width="14.28515625" style="85" customWidth="1"/>
    <col min="4613" max="4615" width="14.7109375" style="85" customWidth="1"/>
    <col min="4616" max="4865" width="9.140625" style="85"/>
    <col min="4866" max="4866" width="7.85546875" style="85" customWidth="1"/>
    <col min="4867" max="4867" width="14.7109375" style="85" customWidth="1"/>
    <col min="4868" max="4868" width="14.28515625" style="85" customWidth="1"/>
    <col min="4869" max="4871" width="14.7109375" style="85" customWidth="1"/>
    <col min="4872" max="5121" width="9.140625" style="85"/>
    <col min="5122" max="5122" width="7.85546875" style="85" customWidth="1"/>
    <col min="5123" max="5123" width="14.7109375" style="85" customWidth="1"/>
    <col min="5124" max="5124" width="14.28515625" style="85" customWidth="1"/>
    <col min="5125" max="5127" width="14.7109375" style="85" customWidth="1"/>
    <col min="5128" max="5377" width="9.140625" style="85"/>
    <col min="5378" max="5378" width="7.85546875" style="85" customWidth="1"/>
    <col min="5379" max="5379" width="14.7109375" style="85" customWidth="1"/>
    <col min="5380" max="5380" width="14.28515625" style="85" customWidth="1"/>
    <col min="5381" max="5383" width="14.7109375" style="85" customWidth="1"/>
    <col min="5384" max="5633" width="9.140625" style="85"/>
    <col min="5634" max="5634" width="7.85546875" style="85" customWidth="1"/>
    <col min="5635" max="5635" width="14.7109375" style="85" customWidth="1"/>
    <col min="5636" max="5636" width="14.28515625" style="85" customWidth="1"/>
    <col min="5637" max="5639" width="14.7109375" style="85" customWidth="1"/>
    <col min="5640" max="5889" width="9.140625" style="85"/>
    <col min="5890" max="5890" width="7.85546875" style="85" customWidth="1"/>
    <col min="5891" max="5891" width="14.7109375" style="85" customWidth="1"/>
    <col min="5892" max="5892" width="14.28515625" style="85" customWidth="1"/>
    <col min="5893" max="5895" width="14.7109375" style="85" customWidth="1"/>
    <col min="5896" max="6145" width="9.140625" style="85"/>
    <col min="6146" max="6146" width="7.85546875" style="85" customWidth="1"/>
    <col min="6147" max="6147" width="14.7109375" style="85" customWidth="1"/>
    <col min="6148" max="6148" width="14.28515625" style="85" customWidth="1"/>
    <col min="6149" max="6151" width="14.7109375" style="85" customWidth="1"/>
    <col min="6152" max="6401" width="9.140625" style="85"/>
    <col min="6402" max="6402" width="7.85546875" style="85" customWidth="1"/>
    <col min="6403" max="6403" width="14.7109375" style="85" customWidth="1"/>
    <col min="6404" max="6404" width="14.28515625" style="85" customWidth="1"/>
    <col min="6405" max="6407" width="14.7109375" style="85" customWidth="1"/>
    <col min="6408" max="6657" width="9.140625" style="85"/>
    <col min="6658" max="6658" width="7.85546875" style="85" customWidth="1"/>
    <col min="6659" max="6659" width="14.7109375" style="85" customWidth="1"/>
    <col min="6660" max="6660" width="14.28515625" style="85" customWidth="1"/>
    <col min="6661" max="6663" width="14.7109375" style="85" customWidth="1"/>
    <col min="6664" max="6913" width="9.140625" style="85"/>
    <col min="6914" max="6914" width="7.85546875" style="85" customWidth="1"/>
    <col min="6915" max="6915" width="14.7109375" style="85" customWidth="1"/>
    <col min="6916" max="6916" width="14.28515625" style="85" customWidth="1"/>
    <col min="6917" max="6919" width="14.7109375" style="85" customWidth="1"/>
    <col min="6920" max="7169" width="9.140625" style="85"/>
    <col min="7170" max="7170" width="7.85546875" style="85" customWidth="1"/>
    <col min="7171" max="7171" width="14.7109375" style="85" customWidth="1"/>
    <col min="7172" max="7172" width="14.28515625" style="85" customWidth="1"/>
    <col min="7173" max="7175" width="14.7109375" style="85" customWidth="1"/>
    <col min="7176" max="7425" width="9.140625" style="85"/>
    <col min="7426" max="7426" width="7.85546875" style="85" customWidth="1"/>
    <col min="7427" max="7427" width="14.7109375" style="85" customWidth="1"/>
    <col min="7428" max="7428" width="14.28515625" style="85" customWidth="1"/>
    <col min="7429" max="7431" width="14.7109375" style="85" customWidth="1"/>
    <col min="7432" max="7681" width="9.140625" style="85"/>
    <col min="7682" max="7682" width="7.85546875" style="85" customWidth="1"/>
    <col min="7683" max="7683" width="14.7109375" style="85" customWidth="1"/>
    <col min="7684" max="7684" width="14.28515625" style="85" customWidth="1"/>
    <col min="7685" max="7687" width="14.7109375" style="85" customWidth="1"/>
    <col min="7688" max="7937" width="9.140625" style="85"/>
    <col min="7938" max="7938" width="7.85546875" style="85" customWidth="1"/>
    <col min="7939" max="7939" width="14.7109375" style="85" customWidth="1"/>
    <col min="7940" max="7940" width="14.28515625" style="85" customWidth="1"/>
    <col min="7941" max="7943" width="14.7109375" style="85" customWidth="1"/>
    <col min="7944" max="8193" width="9.140625" style="85"/>
    <col min="8194" max="8194" width="7.85546875" style="85" customWidth="1"/>
    <col min="8195" max="8195" width="14.7109375" style="85" customWidth="1"/>
    <col min="8196" max="8196" width="14.28515625" style="85" customWidth="1"/>
    <col min="8197" max="8199" width="14.7109375" style="85" customWidth="1"/>
    <col min="8200" max="8449" width="9.140625" style="85"/>
    <col min="8450" max="8450" width="7.85546875" style="85" customWidth="1"/>
    <col min="8451" max="8451" width="14.7109375" style="85" customWidth="1"/>
    <col min="8452" max="8452" width="14.28515625" style="85" customWidth="1"/>
    <col min="8453" max="8455" width="14.7109375" style="85" customWidth="1"/>
    <col min="8456" max="8705" width="9.140625" style="85"/>
    <col min="8706" max="8706" width="7.85546875" style="85" customWidth="1"/>
    <col min="8707" max="8707" width="14.7109375" style="85" customWidth="1"/>
    <col min="8708" max="8708" width="14.28515625" style="85" customWidth="1"/>
    <col min="8709" max="8711" width="14.7109375" style="85" customWidth="1"/>
    <col min="8712" max="8961" width="9.140625" style="85"/>
    <col min="8962" max="8962" width="7.85546875" style="85" customWidth="1"/>
    <col min="8963" max="8963" width="14.7109375" style="85" customWidth="1"/>
    <col min="8964" max="8964" width="14.28515625" style="85" customWidth="1"/>
    <col min="8965" max="8967" width="14.7109375" style="85" customWidth="1"/>
    <col min="8968" max="9217" width="9.140625" style="85"/>
    <col min="9218" max="9218" width="7.85546875" style="85" customWidth="1"/>
    <col min="9219" max="9219" width="14.7109375" style="85" customWidth="1"/>
    <col min="9220" max="9220" width="14.28515625" style="85" customWidth="1"/>
    <col min="9221" max="9223" width="14.7109375" style="85" customWidth="1"/>
    <col min="9224" max="9473" width="9.140625" style="85"/>
    <col min="9474" max="9474" width="7.85546875" style="85" customWidth="1"/>
    <col min="9475" max="9475" width="14.7109375" style="85" customWidth="1"/>
    <col min="9476" max="9476" width="14.28515625" style="85" customWidth="1"/>
    <col min="9477" max="9479" width="14.7109375" style="85" customWidth="1"/>
    <col min="9480" max="9729" width="9.140625" style="85"/>
    <col min="9730" max="9730" width="7.85546875" style="85" customWidth="1"/>
    <col min="9731" max="9731" width="14.7109375" style="85" customWidth="1"/>
    <col min="9732" max="9732" width="14.28515625" style="85" customWidth="1"/>
    <col min="9733" max="9735" width="14.7109375" style="85" customWidth="1"/>
    <col min="9736" max="9985" width="9.140625" style="85"/>
    <col min="9986" max="9986" width="7.85546875" style="85" customWidth="1"/>
    <col min="9987" max="9987" width="14.7109375" style="85" customWidth="1"/>
    <col min="9988" max="9988" width="14.28515625" style="85" customWidth="1"/>
    <col min="9989" max="9991" width="14.7109375" style="85" customWidth="1"/>
    <col min="9992" max="10241" width="9.140625" style="85"/>
    <col min="10242" max="10242" width="7.85546875" style="85" customWidth="1"/>
    <col min="10243" max="10243" width="14.7109375" style="85" customWidth="1"/>
    <col min="10244" max="10244" width="14.28515625" style="85" customWidth="1"/>
    <col min="10245" max="10247" width="14.7109375" style="85" customWidth="1"/>
    <col min="10248" max="10497" width="9.140625" style="85"/>
    <col min="10498" max="10498" width="7.85546875" style="85" customWidth="1"/>
    <col min="10499" max="10499" width="14.7109375" style="85" customWidth="1"/>
    <col min="10500" max="10500" width="14.28515625" style="85" customWidth="1"/>
    <col min="10501" max="10503" width="14.7109375" style="85" customWidth="1"/>
    <col min="10504" max="10753" width="9.140625" style="85"/>
    <col min="10754" max="10754" width="7.85546875" style="85" customWidth="1"/>
    <col min="10755" max="10755" width="14.7109375" style="85" customWidth="1"/>
    <col min="10756" max="10756" width="14.28515625" style="85" customWidth="1"/>
    <col min="10757" max="10759" width="14.7109375" style="85" customWidth="1"/>
    <col min="10760" max="11009" width="9.140625" style="85"/>
    <col min="11010" max="11010" width="7.85546875" style="85" customWidth="1"/>
    <col min="11011" max="11011" width="14.7109375" style="85" customWidth="1"/>
    <col min="11012" max="11012" width="14.28515625" style="85" customWidth="1"/>
    <col min="11013" max="11015" width="14.7109375" style="85" customWidth="1"/>
    <col min="11016" max="11265" width="9.140625" style="85"/>
    <col min="11266" max="11266" width="7.85546875" style="85" customWidth="1"/>
    <col min="11267" max="11267" width="14.7109375" style="85" customWidth="1"/>
    <col min="11268" max="11268" width="14.28515625" style="85" customWidth="1"/>
    <col min="11269" max="11271" width="14.7109375" style="85" customWidth="1"/>
    <col min="11272" max="11521" width="9.140625" style="85"/>
    <col min="11522" max="11522" width="7.85546875" style="85" customWidth="1"/>
    <col min="11523" max="11523" width="14.7109375" style="85" customWidth="1"/>
    <col min="11524" max="11524" width="14.28515625" style="85" customWidth="1"/>
    <col min="11525" max="11527" width="14.7109375" style="85" customWidth="1"/>
    <col min="11528" max="11777" width="9.140625" style="85"/>
    <col min="11778" max="11778" width="7.85546875" style="85" customWidth="1"/>
    <col min="11779" max="11779" width="14.7109375" style="85" customWidth="1"/>
    <col min="11780" max="11780" width="14.28515625" style="85" customWidth="1"/>
    <col min="11781" max="11783" width="14.7109375" style="85" customWidth="1"/>
    <col min="11784" max="12033" width="9.140625" style="85"/>
    <col min="12034" max="12034" width="7.85546875" style="85" customWidth="1"/>
    <col min="12035" max="12035" width="14.7109375" style="85" customWidth="1"/>
    <col min="12036" max="12036" width="14.28515625" style="85" customWidth="1"/>
    <col min="12037" max="12039" width="14.7109375" style="85" customWidth="1"/>
    <col min="12040" max="12289" width="9.140625" style="85"/>
    <col min="12290" max="12290" width="7.85546875" style="85" customWidth="1"/>
    <col min="12291" max="12291" width="14.7109375" style="85" customWidth="1"/>
    <col min="12292" max="12292" width="14.28515625" style="85" customWidth="1"/>
    <col min="12293" max="12295" width="14.7109375" style="85" customWidth="1"/>
    <col min="12296" max="12545" width="9.140625" style="85"/>
    <col min="12546" max="12546" width="7.85546875" style="85" customWidth="1"/>
    <col min="12547" max="12547" width="14.7109375" style="85" customWidth="1"/>
    <col min="12548" max="12548" width="14.28515625" style="85" customWidth="1"/>
    <col min="12549" max="12551" width="14.7109375" style="85" customWidth="1"/>
    <col min="12552" max="12801" width="9.140625" style="85"/>
    <col min="12802" max="12802" width="7.85546875" style="85" customWidth="1"/>
    <col min="12803" max="12803" width="14.7109375" style="85" customWidth="1"/>
    <col min="12804" max="12804" width="14.28515625" style="85" customWidth="1"/>
    <col min="12805" max="12807" width="14.7109375" style="85" customWidth="1"/>
    <col min="12808" max="13057" width="9.140625" style="85"/>
    <col min="13058" max="13058" width="7.85546875" style="85" customWidth="1"/>
    <col min="13059" max="13059" width="14.7109375" style="85" customWidth="1"/>
    <col min="13060" max="13060" width="14.28515625" style="85" customWidth="1"/>
    <col min="13061" max="13063" width="14.7109375" style="85" customWidth="1"/>
    <col min="13064" max="13313" width="9.140625" style="85"/>
    <col min="13314" max="13314" width="7.85546875" style="85" customWidth="1"/>
    <col min="13315" max="13315" width="14.7109375" style="85" customWidth="1"/>
    <col min="13316" max="13316" width="14.28515625" style="85" customWidth="1"/>
    <col min="13317" max="13319" width="14.7109375" style="85" customWidth="1"/>
    <col min="13320" max="13569" width="9.140625" style="85"/>
    <col min="13570" max="13570" width="7.85546875" style="85" customWidth="1"/>
    <col min="13571" max="13571" width="14.7109375" style="85" customWidth="1"/>
    <col min="13572" max="13572" width="14.28515625" style="85" customWidth="1"/>
    <col min="13573" max="13575" width="14.7109375" style="85" customWidth="1"/>
    <col min="13576" max="13825" width="9.140625" style="85"/>
    <col min="13826" max="13826" width="7.85546875" style="85" customWidth="1"/>
    <col min="13827" max="13827" width="14.7109375" style="85" customWidth="1"/>
    <col min="13828" max="13828" width="14.28515625" style="85" customWidth="1"/>
    <col min="13829" max="13831" width="14.7109375" style="85" customWidth="1"/>
    <col min="13832" max="14081" width="9.140625" style="85"/>
    <col min="14082" max="14082" width="7.85546875" style="85" customWidth="1"/>
    <col min="14083" max="14083" width="14.7109375" style="85" customWidth="1"/>
    <col min="14084" max="14084" width="14.28515625" style="85" customWidth="1"/>
    <col min="14085" max="14087" width="14.7109375" style="85" customWidth="1"/>
    <col min="14088" max="14337" width="9.140625" style="85"/>
    <col min="14338" max="14338" width="7.85546875" style="85" customWidth="1"/>
    <col min="14339" max="14339" width="14.7109375" style="85" customWidth="1"/>
    <col min="14340" max="14340" width="14.28515625" style="85" customWidth="1"/>
    <col min="14341" max="14343" width="14.7109375" style="85" customWidth="1"/>
    <col min="14344" max="14593" width="9.140625" style="85"/>
    <col min="14594" max="14594" width="7.85546875" style="85" customWidth="1"/>
    <col min="14595" max="14595" width="14.7109375" style="85" customWidth="1"/>
    <col min="14596" max="14596" width="14.28515625" style="85" customWidth="1"/>
    <col min="14597" max="14599" width="14.7109375" style="85" customWidth="1"/>
    <col min="14600" max="14849" width="9.140625" style="85"/>
    <col min="14850" max="14850" width="7.85546875" style="85" customWidth="1"/>
    <col min="14851" max="14851" width="14.7109375" style="85" customWidth="1"/>
    <col min="14852" max="14852" width="14.28515625" style="85" customWidth="1"/>
    <col min="14853" max="14855" width="14.7109375" style="85" customWidth="1"/>
    <col min="14856" max="15105" width="9.140625" style="85"/>
    <col min="15106" max="15106" width="7.85546875" style="85" customWidth="1"/>
    <col min="15107" max="15107" width="14.7109375" style="85" customWidth="1"/>
    <col min="15108" max="15108" width="14.28515625" style="85" customWidth="1"/>
    <col min="15109" max="15111" width="14.7109375" style="85" customWidth="1"/>
    <col min="15112" max="15361" width="9.140625" style="85"/>
    <col min="15362" max="15362" width="7.85546875" style="85" customWidth="1"/>
    <col min="15363" max="15363" width="14.7109375" style="85" customWidth="1"/>
    <col min="15364" max="15364" width="14.28515625" style="85" customWidth="1"/>
    <col min="15365" max="15367" width="14.7109375" style="85" customWidth="1"/>
    <col min="15368" max="15617" width="9.140625" style="85"/>
    <col min="15618" max="15618" width="7.85546875" style="85" customWidth="1"/>
    <col min="15619" max="15619" width="14.7109375" style="85" customWidth="1"/>
    <col min="15620" max="15620" width="14.28515625" style="85" customWidth="1"/>
    <col min="15621" max="15623" width="14.7109375" style="85" customWidth="1"/>
    <col min="15624" max="15873" width="9.140625" style="85"/>
    <col min="15874" max="15874" width="7.85546875" style="85" customWidth="1"/>
    <col min="15875" max="15875" width="14.7109375" style="85" customWidth="1"/>
    <col min="15876" max="15876" width="14.28515625" style="85" customWidth="1"/>
    <col min="15877" max="15879" width="14.7109375" style="85" customWidth="1"/>
    <col min="15880" max="16129" width="9.140625" style="85"/>
    <col min="16130" max="16130" width="7.85546875" style="85" customWidth="1"/>
    <col min="16131" max="16131" width="14.7109375" style="85" customWidth="1"/>
    <col min="16132" max="16132" width="14.28515625" style="85" customWidth="1"/>
    <col min="16133" max="16135" width="14.7109375" style="85" customWidth="1"/>
    <col min="16136" max="16384" width="9.140625" style="85"/>
  </cols>
  <sheetData>
    <row r="1" spans="1:13" x14ac:dyDescent="0.25">
      <c r="A1" s="83"/>
      <c r="B1" s="83"/>
      <c r="C1" s="83"/>
      <c r="D1" s="83"/>
      <c r="E1" s="83"/>
      <c r="F1" s="83"/>
      <c r="G1" s="132"/>
    </row>
    <row r="2" spans="1:13" x14ac:dyDescent="0.25">
      <c r="A2" s="83"/>
      <c r="B2" s="83"/>
      <c r="C2" s="83"/>
      <c r="D2" s="83"/>
      <c r="E2" s="83"/>
      <c r="F2" s="86"/>
      <c r="G2" s="133"/>
    </row>
    <row r="3" spans="1:13" x14ac:dyDescent="0.25">
      <c r="A3" s="83"/>
      <c r="B3" s="83"/>
      <c r="C3" s="83"/>
      <c r="D3" s="83"/>
      <c r="E3" s="83"/>
      <c r="F3" s="86"/>
      <c r="G3" s="133"/>
    </row>
    <row r="4" spans="1:13" ht="21" x14ac:dyDescent="0.35">
      <c r="A4" s="83"/>
      <c r="B4" s="88" t="s">
        <v>71</v>
      </c>
      <c r="C4" s="83"/>
      <c r="D4" s="83"/>
      <c r="E4" s="89"/>
      <c r="F4" s="90"/>
      <c r="G4" s="134"/>
      <c r="K4" s="91"/>
      <c r="L4" s="92"/>
    </row>
    <row r="5" spans="1:13" x14ac:dyDescent="0.25">
      <c r="A5" s="83"/>
      <c r="B5" s="83"/>
      <c r="C5" s="83"/>
      <c r="D5" s="83"/>
      <c r="E5" s="83"/>
      <c r="F5" s="90"/>
      <c r="G5" s="135"/>
      <c r="K5" s="93"/>
      <c r="L5" s="92"/>
    </row>
    <row r="6" spans="1:13" x14ac:dyDescent="0.25">
      <c r="A6" s="83"/>
      <c r="B6" s="94" t="s">
        <v>59</v>
      </c>
      <c r="C6" s="95"/>
      <c r="D6" s="96"/>
      <c r="E6" s="122">
        <v>45292</v>
      </c>
      <c r="F6" s="97"/>
      <c r="G6" s="135"/>
      <c r="K6" s="98"/>
      <c r="L6" s="98"/>
    </row>
    <row r="7" spans="1:13" x14ac:dyDescent="0.25">
      <c r="A7" s="83"/>
      <c r="B7" s="99" t="s">
        <v>60</v>
      </c>
      <c r="C7" s="100"/>
      <c r="E7" s="101">
        <v>60</v>
      </c>
      <c r="F7" s="102" t="s">
        <v>61</v>
      </c>
      <c r="G7" s="135"/>
      <c r="K7" s="103"/>
      <c r="L7" s="103"/>
    </row>
    <row r="8" spans="1:13" x14ac:dyDescent="0.25">
      <c r="A8" s="83"/>
      <c r="B8" s="99" t="s">
        <v>50</v>
      </c>
      <c r="C8" s="100"/>
      <c r="D8" s="104">
        <f>E6-1</f>
        <v>45291</v>
      </c>
      <c r="E8" s="173">
        <v>62772.662799999998</v>
      </c>
      <c r="F8" s="102" t="s">
        <v>63</v>
      </c>
      <c r="G8" s="135"/>
      <c r="K8" s="103"/>
      <c r="L8" s="103"/>
    </row>
    <row r="9" spans="1:13" x14ac:dyDescent="0.25">
      <c r="A9" s="83"/>
      <c r="B9" s="99" t="s">
        <v>52</v>
      </c>
      <c r="C9" s="100"/>
      <c r="D9" s="104">
        <f>EOMONTH(D8,E7)</f>
        <v>47118</v>
      </c>
      <c r="E9" s="136">
        <v>0</v>
      </c>
      <c r="F9" s="102" t="s">
        <v>63</v>
      </c>
      <c r="G9" s="135"/>
      <c r="K9" s="103"/>
      <c r="L9" s="103"/>
    </row>
    <row r="10" spans="1:13" x14ac:dyDescent="0.25">
      <c r="A10" s="83"/>
      <c r="B10" s="99" t="s">
        <v>65</v>
      </c>
      <c r="C10" s="100"/>
      <c r="E10" s="107">
        <v>1</v>
      </c>
      <c r="F10" s="102"/>
      <c r="G10" s="135"/>
      <c r="K10" s="108"/>
      <c r="L10" s="108"/>
    </row>
    <row r="11" spans="1:13" x14ac:dyDescent="0.25">
      <c r="A11" s="83"/>
      <c r="B11" s="109" t="s">
        <v>95</v>
      </c>
      <c r="C11" s="110"/>
      <c r="D11" s="111"/>
      <c r="E11" s="137">
        <v>5.6000000000000001E-2</v>
      </c>
      <c r="F11" s="112"/>
      <c r="G11" s="138"/>
      <c r="K11" s="103"/>
      <c r="L11" s="103"/>
      <c r="M11" s="108"/>
    </row>
    <row r="12" spans="1:13" x14ac:dyDescent="0.25">
      <c r="A12" s="83"/>
      <c r="B12" s="101"/>
      <c r="C12" s="100"/>
      <c r="E12" s="114"/>
      <c r="F12" s="101"/>
      <c r="G12" s="138"/>
      <c r="K12" s="103"/>
      <c r="L12" s="103"/>
      <c r="M12" s="108"/>
    </row>
    <row r="13" spans="1:13" x14ac:dyDescent="0.25">
      <c r="G13" s="92"/>
      <c r="K13" s="103"/>
      <c r="L13" s="103"/>
      <c r="M13" s="108"/>
    </row>
    <row r="14" spans="1:13" ht="15.75" thickBot="1" x14ac:dyDescent="0.3">
      <c r="A14" s="115" t="s">
        <v>53</v>
      </c>
      <c r="B14" s="115" t="s">
        <v>67</v>
      </c>
      <c r="C14" s="115" t="s">
        <v>68</v>
      </c>
      <c r="D14" s="115" t="s">
        <v>55</v>
      </c>
      <c r="E14" s="115" t="s">
        <v>56</v>
      </c>
      <c r="F14" s="115" t="s">
        <v>69</v>
      </c>
      <c r="G14" s="139" t="s">
        <v>70</v>
      </c>
      <c r="K14" s="103"/>
      <c r="L14" s="103"/>
      <c r="M14" s="108"/>
    </row>
    <row r="15" spans="1:13" x14ac:dyDescent="0.25">
      <c r="A15" s="116">
        <f>IF(B15="","",E6)</f>
        <v>45292</v>
      </c>
      <c r="B15" s="100">
        <f>IF(E7&gt;0,1,"")</f>
        <v>1</v>
      </c>
      <c r="C15" s="90">
        <f>IF(B15="","",E8)</f>
        <v>62772.662799999998</v>
      </c>
      <c r="D15" s="117">
        <f>IF(B15="","",IPMT($E$11/12,B15,$E$7,-$E$8,$E$9,0))</f>
        <v>292.93909306666666</v>
      </c>
      <c r="E15" s="117">
        <f>IF(B15="","",PPMT($E$11/12,B15,$E$7,-$E$8,$E$9,0))</f>
        <v>908.99125826502268</v>
      </c>
      <c r="F15" s="117">
        <f>IF(B15="","",SUM(D15:E15))</f>
        <v>1201.9303513316893</v>
      </c>
      <c r="G15" s="90">
        <f>IF(B15="","",SUM(C15)-SUM(E15))</f>
        <v>61863.671541734977</v>
      </c>
      <c r="K15" s="103"/>
      <c r="L15" s="103"/>
      <c r="M15" s="108"/>
    </row>
    <row r="16" spans="1:13" x14ac:dyDescent="0.25">
      <c r="A16" s="116">
        <f>IF(B16="","",EDATE(A15,1))</f>
        <v>45323</v>
      </c>
      <c r="B16" s="100">
        <f>IF(B15="","",IF(SUM(B15)+1&lt;=$E$7,SUM(B15)+1,""))</f>
        <v>2</v>
      </c>
      <c r="C16" s="90">
        <f>IF(B16="","",G15)</f>
        <v>61863.671541734977</v>
      </c>
      <c r="D16" s="117">
        <f>IF(B16="","",IPMT($E$11/12,B16,$E$7,-$E$8,$E$9,0))</f>
        <v>288.69713386142996</v>
      </c>
      <c r="E16" s="117">
        <f>IF(B16="","",PPMT($E$11/12,B16,$E$7,-$E$8,$E$9,0))</f>
        <v>913.23321747025955</v>
      </c>
      <c r="F16" s="117">
        <f t="shared" ref="F16" si="0">IF(B16="","",SUM(D16:E16))</f>
        <v>1201.9303513316895</v>
      </c>
      <c r="G16" s="90">
        <f t="shared" ref="G16:G79" si="1">IF(B16="","",SUM(C16)-SUM(E16))</f>
        <v>60950.438324264716</v>
      </c>
      <c r="K16" s="103"/>
      <c r="L16" s="103"/>
      <c r="M16" s="108"/>
    </row>
    <row r="17" spans="1:13" x14ac:dyDescent="0.25">
      <c r="A17" s="116">
        <f t="shared" ref="A17:A80" si="2">IF(B17="","",EDATE(A16,1))</f>
        <v>45352</v>
      </c>
      <c r="B17" s="100">
        <f t="shared" ref="B17:B80" si="3">IF(B16="","",IF(SUM(B16)+1&lt;=$E$7,SUM(B16)+1,""))</f>
        <v>3</v>
      </c>
      <c r="C17" s="90">
        <f t="shared" ref="C17:C80" si="4">IF(B17="","",G16)</f>
        <v>60950.438324264716</v>
      </c>
      <c r="D17" s="117">
        <f t="shared" ref="D17:D80" si="5">IF(B17="","",IPMT($E$11/12,B17,$E$7,-$E$8,$E$9,0))</f>
        <v>284.43537884656877</v>
      </c>
      <c r="E17" s="117">
        <f t="shared" ref="E17:E80" si="6">IF(B17="","",PPMT($E$11/12,B17,$E$7,-$E$8,$E$9,0))</f>
        <v>917.49497248512057</v>
      </c>
      <c r="F17" s="117">
        <f t="shared" ref="F17:F80" si="7">IF(B17="","",SUM(D17:E17))</f>
        <v>1201.9303513316893</v>
      </c>
      <c r="G17" s="90">
        <f t="shared" si="1"/>
        <v>60032.943351779599</v>
      </c>
      <c r="K17" s="103"/>
      <c r="L17" s="103"/>
      <c r="M17" s="108"/>
    </row>
    <row r="18" spans="1:13" x14ac:dyDescent="0.25">
      <c r="A18" s="116">
        <f t="shared" si="2"/>
        <v>45383</v>
      </c>
      <c r="B18" s="100">
        <f t="shared" si="3"/>
        <v>4</v>
      </c>
      <c r="C18" s="90">
        <f t="shared" si="4"/>
        <v>60032.943351779599</v>
      </c>
      <c r="D18" s="117">
        <f t="shared" si="5"/>
        <v>280.15373564163821</v>
      </c>
      <c r="E18" s="117">
        <f t="shared" si="6"/>
        <v>921.77661569005124</v>
      </c>
      <c r="F18" s="117">
        <f t="shared" si="7"/>
        <v>1201.9303513316895</v>
      </c>
      <c r="G18" s="90">
        <f t="shared" si="1"/>
        <v>59111.166736089544</v>
      </c>
      <c r="K18" s="103"/>
      <c r="L18" s="103"/>
      <c r="M18" s="108"/>
    </row>
    <row r="19" spans="1:13" x14ac:dyDescent="0.25">
      <c r="A19" s="116">
        <f t="shared" si="2"/>
        <v>45413</v>
      </c>
      <c r="B19" s="100">
        <f t="shared" si="3"/>
        <v>5</v>
      </c>
      <c r="C19" s="90">
        <f t="shared" si="4"/>
        <v>59111.166736089544</v>
      </c>
      <c r="D19" s="117">
        <f t="shared" si="5"/>
        <v>275.85211143508462</v>
      </c>
      <c r="E19" s="117">
        <f t="shared" si="6"/>
        <v>926.07823989660494</v>
      </c>
      <c r="F19" s="117">
        <f t="shared" si="7"/>
        <v>1201.9303513316895</v>
      </c>
      <c r="G19" s="90">
        <f t="shared" si="1"/>
        <v>58185.088496192941</v>
      </c>
      <c r="K19" s="103"/>
      <c r="L19" s="103"/>
      <c r="M19" s="108"/>
    </row>
    <row r="20" spans="1:13" x14ac:dyDescent="0.25">
      <c r="A20" s="116">
        <f t="shared" si="2"/>
        <v>45444</v>
      </c>
      <c r="B20" s="100">
        <f t="shared" si="3"/>
        <v>6</v>
      </c>
      <c r="C20" s="90">
        <f t="shared" si="4"/>
        <v>58185.088496192941</v>
      </c>
      <c r="D20" s="117">
        <f t="shared" si="5"/>
        <v>271.53041298223377</v>
      </c>
      <c r="E20" s="117">
        <f t="shared" si="6"/>
        <v>930.39993834945551</v>
      </c>
      <c r="F20" s="117">
        <f t="shared" si="7"/>
        <v>1201.9303513316893</v>
      </c>
      <c r="G20" s="90">
        <f t="shared" si="1"/>
        <v>57254.688557843489</v>
      </c>
      <c r="K20" s="103"/>
      <c r="L20" s="103"/>
      <c r="M20" s="108"/>
    </row>
    <row r="21" spans="1:13" x14ac:dyDescent="0.25">
      <c r="A21" s="116">
        <f t="shared" si="2"/>
        <v>45474</v>
      </c>
      <c r="B21" s="100">
        <f t="shared" si="3"/>
        <v>7</v>
      </c>
      <c r="C21" s="90">
        <f t="shared" si="4"/>
        <v>57254.688557843489</v>
      </c>
      <c r="D21" s="117">
        <f t="shared" si="5"/>
        <v>267.18854660326963</v>
      </c>
      <c r="E21" s="117">
        <f t="shared" si="6"/>
        <v>934.74180472841977</v>
      </c>
      <c r="F21" s="117">
        <f t="shared" si="7"/>
        <v>1201.9303513316895</v>
      </c>
      <c r="G21" s="90">
        <f t="shared" si="1"/>
        <v>56319.946753115066</v>
      </c>
      <c r="K21" s="103"/>
      <c r="L21" s="103"/>
      <c r="M21" s="108"/>
    </row>
    <row r="22" spans="1:13" x14ac:dyDescent="0.25">
      <c r="A22" s="116">
        <f t="shared" si="2"/>
        <v>45505</v>
      </c>
      <c r="B22" s="100">
        <f t="shared" si="3"/>
        <v>8</v>
      </c>
      <c r="C22" s="90">
        <f t="shared" si="4"/>
        <v>56319.946753115066</v>
      </c>
      <c r="D22" s="117">
        <f t="shared" si="5"/>
        <v>262.82641818120368</v>
      </c>
      <c r="E22" s="117">
        <f t="shared" si="6"/>
        <v>939.10393315048577</v>
      </c>
      <c r="F22" s="117">
        <f t="shared" si="7"/>
        <v>1201.9303513316895</v>
      </c>
      <c r="G22" s="90">
        <f t="shared" si="1"/>
        <v>55380.842819964579</v>
      </c>
      <c r="K22" s="103"/>
      <c r="L22" s="103"/>
      <c r="M22" s="108"/>
    </row>
    <row r="23" spans="1:13" x14ac:dyDescent="0.25">
      <c r="A23" s="116">
        <f t="shared" si="2"/>
        <v>45536</v>
      </c>
      <c r="B23" s="100">
        <f t="shared" si="3"/>
        <v>9</v>
      </c>
      <c r="C23" s="90">
        <f t="shared" si="4"/>
        <v>55380.842819964579</v>
      </c>
      <c r="D23" s="117">
        <f t="shared" si="5"/>
        <v>258.44393315983473</v>
      </c>
      <c r="E23" s="117">
        <f t="shared" si="6"/>
        <v>943.48641817185467</v>
      </c>
      <c r="F23" s="117">
        <f t="shared" si="7"/>
        <v>1201.9303513316895</v>
      </c>
      <c r="G23" s="90">
        <f t="shared" si="1"/>
        <v>54437.356401792727</v>
      </c>
      <c r="K23" s="103"/>
      <c r="L23" s="103"/>
      <c r="M23" s="108"/>
    </row>
    <row r="24" spans="1:13" x14ac:dyDescent="0.25">
      <c r="A24" s="116">
        <f t="shared" si="2"/>
        <v>45566</v>
      </c>
      <c r="B24" s="100">
        <f t="shared" si="3"/>
        <v>10</v>
      </c>
      <c r="C24" s="90">
        <f t="shared" si="4"/>
        <v>54437.356401792727</v>
      </c>
      <c r="D24" s="117">
        <f t="shared" si="5"/>
        <v>254.04099654169946</v>
      </c>
      <c r="E24" s="117">
        <f t="shared" si="6"/>
        <v>947.88935478998997</v>
      </c>
      <c r="F24" s="117">
        <f t="shared" si="7"/>
        <v>1201.9303513316895</v>
      </c>
      <c r="G24" s="90">
        <f t="shared" si="1"/>
        <v>53489.467047002734</v>
      </c>
      <c r="K24" s="103"/>
      <c r="L24" s="103"/>
      <c r="M24" s="108"/>
    </row>
    <row r="25" spans="1:13" x14ac:dyDescent="0.25">
      <c r="A25" s="116">
        <f t="shared" si="2"/>
        <v>45597</v>
      </c>
      <c r="B25" s="100">
        <f t="shared" si="3"/>
        <v>11</v>
      </c>
      <c r="C25" s="90">
        <f t="shared" si="4"/>
        <v>53489.467047002734</v>
      </c>
      <c r="D25" s="117">
        <f t="shared" si="5"/>
        <v>249.6175128860128</v>
      </c>
      <c r="E25" s="117">
        <f t="shared" si="6"/>
        <v>952.31283844567656</v>
      </c>
      <c r="F25" s="117">
        <f t="shared" si="7"/>
        <v>1201.9303513316893</v>
      </c>
      <c r="G25" s="90">
        <f t="shared" si="1"/>
        <v>52537.154208557055</v>
      </c>
    </row>
    <row r="26" spans="1:13" x14ac:dyDescent="0.25">
      <c r="A26" s="116">
        <f t="shared" si="2"/>
        <v>45627</v>
      </c>
      <c r="B26" s="100">
        <f t="shared" si="3"/>
        <v>12</v>
      </c>
      <c r="C26" s="90">
        <f t="shared" si="4"/>
        <v>52537.154208557055</v>
      </c>
      <c r="D26" s="117">
        <f t="shared" si="5"/>
        <v>245.17338630659964</v>
      </c>
      <c r="E26" s="117">
        <f t="shared" si="6"/>
        <v>956.75696502508981</v>
      </c>
      <c r="F26" s="117">
        <f t="shared" si="7"/>
        <v>1201.9303513316895</v>
      </c>
      <c r="G26" s="90">
        <f t="shared" si="1"/>
        <v>51580.397243531967</v>
      </c>
    </row>
    <row r="27" spans="1:13" x14ac:dyDescent="0.25">
      <c r="A27" s="116">
        <f t="shared" si="2"/>
        <v>45658</v>
      </c>
      <c r="B27" s="100">
        <f t="shared" si="3"/>
        <v>13</v>
      </c>
      <c r="C27" s="90">
        <f t="shared" si="4"/>
        <v>51580.397243531967</v>
      </c>
      <c r="D27" s="117">
        <f t="shared" si="5"/>
        <v>240.70852046981591</v>
      </c>
      <c r="E27" s="117">
        <f t="shared" si="6"/>
        <v>961.22183086187351</v>
      </c>
      <c r="F27" s="117">
        <f t="shared" si="7"/>
        <v>1201.9303513316895</v>
      </c>
      <c r="G27" s="90">
        <f t="shared" si="1"/>
        <v>50619.175412670091</v>
      </c>
    </row>
    <row r="28" spans="1:13" x14ac:dyDescent="0.25">
      <c r="A28" s="116">
        <f t="shared" si="2"/>
        <v>45689</v>
      </c>
      <c r="B28" s="100">
        <f t="shared" si="3"/>
        <v>14</v>
      </c>
      <c r="C28" s="90">
        <f t="shared" si="4"/>
        <v>50619.175412670091</v>
      </c>
      <c r="D28" s="117">
        <f t="shared" si="5"/>
        <v>236.22281859246047</v>
      </c>
      <c r="E28" s="117">
        <f t="shared" si="6"/>
        <v>965.70753273922901</v>
      </c>
      <c r="F28" s="117">
        <f t="shared" si="7"/>
        <v>1201.9303513316895</v>
      </c>
      <c r="G28" s="90">
        <f t="shared" si="1"/>
        <v>49653.46787993086</v>
      </c>
    </row>
    <row r="29" spans="1:13" x14ac:dyDescent="0.25">
      <c r="A29" s="116">
        <f t="shared" si="2"/>
        <v>45717</v>
      </c>
      <c r="B29" s="100">
        <f t="shared" si="3"/>
        <v>15</v>
      </c>
      <c r="C29" s="90">
        <f t="shared" si="4"/>
        <v>49653.46787993086</v>
      </c>
      <c r="D29" s="117">
        <f t="shared" si="5"/>
        <v>231.71618343967742</v>
      </c>
      <c r="E29" s="117">
        <f t="shared" si="6"/>
        <v>970.21416789201203</v>
      </c>
      <c r="F29" s="117">
        <f t="shared" si="7"/>
        <v>1201.9303513316895</v>
      </c>
      <c r="G29" s="90">
        <f t="shared" si="1"/>
        <v>48683.253712038852</v>
      </c>
    </row>
    <row r="30" spans="1:13" x14ac:dyDescent="0.25">
      <c r="A30" s="116">
        <f t="shared" si="2"/>
        <v>45748</v>
      </c>
      <c r="B30" s="100">
        <f t="shared" si="3"/>
        <v>16</v>
      </c>
      <c r="C30" s="90">
        <f t="shared" si="4"/>
        <v>48683.253712038852</v>
      </c>
      <c r="D30" s="117">
        <f t="shared" si="5"/>
        <v>227.18851732284801</v>
      </c>
      <c r="E30" s="117">
        <f t="shared" si="6"/>
        <v>974.74183400884147</v>
      </c>
      <c r="F30" s="117">
        <f t="shared" si="7"/>
        <v>1201.9303513316895</v>
      </c>
      <c r="G30" s="90">
        <f t="shared" si="1"/>
        <v>47708.511878030011</v>
      </c>
    </row>
    <row r="31" spans="1:13" x14ac:dyDescent="0.25">
      <c r="A31" s="116">
        <f t="shared" si="2"/>
        <v>45778</v>
      </c>
      <c r="B31" s="100">
        <f t="shared" si="3"/>
        <v>17</v>
      </c>
      <c r="C31" s="90">
        <f t="shared" si="4"/>
        <v>47708.511878030011</v>
      </c>
      <c r="D31" s="117">
        <f t="shared" si="5"/>
        <v>222.6397220974734</v>
      </c>
      <c r="E31" s="117">
        <f t="shared" si="6"/>
        <v>979.290629234216</v>
      </c>
      <c r="F31" s="117">
        <f t="shared" si="7"/>
        <v>1201.9303513316895</v>
      </c>
      <c r="G31" s="90">
        <f t="shared" si="1"/>
        <v>46729.221248795795</v>
      </c>
    </row>
    <row r="32" spans="1:13" x14ac:dyDescent="0.25">
      <c r="A32" s="116">
        <f t="shared" si="2"/>
        <v>45809</v>
      </c>
      <c r="B32" s="100">
        <f t="shared" si="3"/>
        <v>18</v>
      </c>
      <c r="C32" s="90">
        <f t="shared" si="4"/>
        <v>46729.221248795795</v>
      </c>
      <c r="D32" s="117">
        <f t="shared" si="5"/>
        <v>218.06969916104708</v>
      </c>
      <c r="E32" s="117">
        <f t="shared" si="6"/>
        <v>983.86065217064231</v>
      </c>
      <c r="F32" s="117">
        <f t="shared" si="7"/>
        <v>1201.9303513316895</v>
      </c>
      <c r="G32" s="90">
        <f t="shared" si="1"/>
        <v>45745.360596625156</v>
      </c>
    </row>
    <row r="33" spans="1:7" x14ac:dyDescent="0.25">
      <c r="A33" s="116">
        <f t="shared" si="2"/>
        <v>45839</v>
      </c>
      <c r="B33" s="100">
        <f t="shared" si="3"/>
        <v>19</v>
      </c>
      <c r="C33" s="90">
        <f t="shared" si="4"/>
        <v>45745.360596625156</v>
      </c>
      <c r="D33" s="117">
        <f t="shared" si="5"/>
        <v>213.47834945091745</v>
      </c>
      <c r="E33" s="117">
        <f t="shared" si="6"/>
        <v>988.45200188077195</v>
      </c>
      <c r="F33" s="117">
        <f t="shared" si="7"/>
        <v>1201.9303513316895</v>
      </c>
      <c r="G33" s="90">
        <f t="shared" si="1"/>
        <v>44756.908594744382</v>
      </c>
    </row>
    <row r="34" spans="1:7" x14ac:dyDescent="0.25">
      <c r="A34" s="116">
        <f t="shared" si="2"/>
        <v>45870</v>
      </c>
      <c r="B34" s="100">
        <f t="shared" si="3"/>
        <v>20</v>
      </c>
      <c r="C34" s="90">
        <f t="shared" si="4"/>
        <v>44756.908594744382</v>
      </c>
      <c r="D34" s="117">
        <f t="shared" si="5"/>
        <v>208.86557344214049</v>
      </c>
      <c r="E34" s="117">
        <f t="shared" si="6"/>
        <v>993.06477788954885</v>
      </c>
      <c r="F34" s="117">
        <f t="shared" si="7"/>
        <v>1201.9303513316893</v>
      </c>
      <c r="G34" s="90">
        <f t="shared" si="1"/>
        <v>43763.843816854831</v>
      </c>
    </row>
    <row r="35" spans="1:7" x14ac:dyDescent="0.25">
      <c r="A35" s="116">
        <f t="shared" si="2"/>
        <v>45901</v>
      </c>
      <c r="B35" s="100">
        <f t="shared" si="3"/>
        <v>21</v>
      </c>
      <c r="C35" s="90">
        <f t="shared" si="4"/>
        <v>43763.843816854831</v>
      </c>
      <c r="D35" s="117">
        <f t="shared" si="5"/>
        <v>204.23127114532261</v>
      </c>
      <c r="E35" s="117">
        <f t="shared" si="6"/>
        <v>997.69908018636681</v>
      </c>
      <c r="F35" s="117">
        <f t="shared" si="7"/>
        <v>1201.9303513316895</v>
      </c>
      <c r="G35" s="90">
        <f t="shared" si="1"/>
        <v>42766.144736668466</v>
      </c>
    </row>
    <row r="36" spans="1:7" x14ac:dyDescent="0.25">
      <c r="A36" s="116">
        <f t="shared" si="2"/>
        <v>45931</v>
      </c>
      <c r="B36" s="100">
        <f t="shared" si="3"/>
        <v>22</v>
      </c>
      <c r="C36" s="90">
        <f t="shared" si="4"/>
        <v>42766.144736668466</v>
      </c>
      <c r="D36" s="117">
        <f t="shared" si="5"/>
        <v>199.57534210445286</v>
      </c>
      <c r="E36" s="117">
        <f t="shared" si="6"/>
        <v>1002.3550092272366</v>
      </c>
      <c r="F36" s="117">
        <f t="shared" si="7"/>
        <v>1201.9303513316895</v>
      </c>
      <c r="G36" s="90">
        <f t="shared" si="1"/>
        <v>41763.789727441232</v>
      </c>
    </row>
    <row r="37" spans="1:7" x14ac:dyDescent="0.25">
      <c r="A37" s="116">
        <f t="shared" si="2"/>
        <v>45962</v>
      </c>
      <c r="B37" s="100">
        <f t="shared" si="3"/>
        <v>23</v>
      </c>
      <c r="C37" s="90">
        <f t="shared" si="4"/>
        <v>41763.789727441232</v>
      </c>
      <c r="D37" s="117">
        <f t="shared" si="5"/>
        <v>194.89768539472576</v>
      </c>
      <c r="E37" s="117">
        <f t="shared" si="6"/>
        <v>1007.0326659369637</v>
      </c>
      <c r="F37" s="117">
        <f t="shared" si="7"/>
        <v>1201.9303513316895</v>
      </c>
      <c r="G37" s="90">
        <f t="shared" si="1"/>
        <v>40756.757061504271</v>
      </c>
    </row>
    <row r="38" spans="1:7" x14ac:dyDescent="0.25">
      <c r="A38" s="116">
        <f t="shared" si="2"/>
        <v>45992</v>
      </c>
      <c r="B38" s="100">
        <f t="shared" si="3"/>
        <v>24</v>
      </c>
      <c r="C38" s="90">
        <f t="shared" si="4"/>
        <v>40756.757061504271</v>
      </c>
      <c r="D38" s="117">
        <f t="shared" si="5"/>
        <v>190.19819962035325</v>
      </c>
      <c r="E38" s="117">
        <f t="shared" si="6"/>
        <v>1011.7321517113361</v>
      </c>
      <c r="F38" s="117">
        <f t="shared" si="7"/>
        <v>1201.9303513316893</v>
      </c>
      <c r="G38" s="90">
        <f t="shared" si="1"/>
        <v>39745.024909792934</v>
      </c>
    </row>
    <row r="39" spans="1:7" x14ac:dyDescent="0.25">
      <c r="A39" s="116">
        <f t="shared" si="2"/>
        <v>46023</v>
      </c>
      <c r="B39" s="100">
        <f t="shared" si="3"/>
        <v>25</v>
      </c>
      <c r="C39" s="90">
        <f t="shared" si="4"/>
        <v>39745.024909792934</v>
      </c>
      <c r="D39" s="117">
        <f t="shared" si="5"/>
        <v>185.47678291236704</v>
      </c>
      <c r="E39" s="117">
        <f t="shared" si="6"/>
        <v>1016.4535684193224</v>
      </c>
      <c r="F39" s="117">
        <f t="shared" si="7"/>
        <v>1201.9303513316895</v>
      </c>
      <c r="G39" s="90">
        <f t="shared" si="1"/>
        <v>38728.571341373608</v>
      </c>
    </row>
    <row r="40" spans="1:7" x14ac:dyDescent="0.25">
      <c r="A40" s="116">
        <f t="shared" si="2"/>
        <v>46054</v>
      </c>
      <c r="B40" s="100">
        <f t="shared" si="3"/>
        <v>26</v>
      </c>
      <c r="C40" s="90">
        <f t="shared" si="4"/>
        <v>38728.571341373608</v>
      </c>
      <c r="D40" s="117">
        <f t="shared" si="5"/>
        <v>180.73333292641018</v>
      </c>
      <c r="E40" s="117">
        <f t="shared" si="6"/>
        <v>1021.1970184052792</v>
      </c>
      <c r="F40" s="117">
        <f t="shared" si="7"/>
        <v>1201.9303513316895</v>
      </c>
      <c r="G40" s="90">
        <f t="shared" si="1"/>
        <v>37707.374322968331</v>
      </c>
    </row>
    <row r="41" spans="1:7" x14ac:dyDescent="0.25">
      <c r="A41" s="116">
        <f t="shared" si="2"/>
        <v>46082</v>
      </c>
      <c r="B41" s="100">
        <f t="shared" si="3"/>
        <v>27</v>
      </c>
      <c r="C41" s="90">
        <f t="shared" si="4"/>
        <v>37707.374322968331</v>
      </c>
      <c r="D41" s="117">
        <f t="shared" si="5"/>
        <v>175.96774684051888</v>
      </c>
      <c r="E41" s="117">
        <f t="shared" si="6"/>
        <v>1025.9626044911706</v>
      </c>
      <c r="F41" s="117">
        <f t="shared" si="7"/>
        <v>1201.9303513316895</v>
      </c>
      <c r="G41" s="90">
        <f t="shared" si="1"/>
        <v>36681.41171847716</v>
      </c>
    </row>
    <row r="42" spans="1:7" x14ac:dyDescent="0.25">
      <c r="A42" s="116">
        <f t="shared" si="2"/>
        <v>46113</v>
      </c>
      <c r="B42" s="100">
        <f t="shared" si="3"/>
        <v>28</v>
      </c>
      <c r="C42" s="90">
        <f t="shared" si="4"/>
        <v>36681.41171847716</v>
      </c>
      <c r="D42" s="117">
        <f t="shared" si="5"/>
        <v>171.17992135289342</v>
      </c>
      <c r="E42" s="117">
        <f t="shared" si="6"/>
        <v>1030.7504299787959</v>
      </c>
      <c r="F42" s="117">
        <f t="shared" si="7"/>
        <v>1201.9303513316893</v>
      </c>
      <c r="G42" s="90">
        <f t="shared" si="1"/>
        <v>35650.661288498362</v>
      </c>
    </row>
    <row r="43" spans="1:7" x14ac:dyDescent="0.25">
      <c r="A43" s="116">
        <f t="shared" si="2"/>
        <v>46143</v>
      </c>
      <c r="B43" s="100">
        <f t="shared" si="3"/>
        <v>29</v>
      </c>
      <c r="C43" s="90">
        <f t="shared" si="4"/>
        <v>35650.661288498362</v>
      </c>
      <c r="D43" s="117">
        <f t="shared" si="5"/>
        <v>166.36975267965903</v>
      </c>
      <c r="E43" s="117">
        <f t="shared" si="6"/>
        <v>1035.5605986520304</v>
      </c>
      <c r="F43" s="117">
        <f t="shared" si="7"/>
        <v>1201.9303513316895</v>
      </c>
      <c r="G43" s="90">
        <f t="shared" si="1"/>
        <v>34615.100689846331</v>
      </c>
    </row>
    <row r="44" spans="1:7" x14ac:dyDescent="0.25">
      <c r="A44" s="116">
        <f t="shared" si="2"/>
        <v>46174</v>
      </c>
      <c r="B44" s="100">
        <f t="shared" si="3"/>
        <v>30</v>
      </c>
      <c r="C44" s="90">
        <f t="shared" si="4"/>
        <v>34615.100689846331</v>
      </c>
      <c r="D44" s="117">
        <f t="shared" si="5"/>
        <v>161.53713655261626</v>
      </c>
      <c r="E44" s="117">
        <f t="shared" si="6"/>
        <v>1040.3932147790731</v>
      </c>
      <c r="F44" s="117">
        <f t="shared" si="7"/>
        <v>1201.9303513316893</v>
      </c>
      <c r="G44" s="90">
        <f t="shared" si="1"/>
        <v>33574.707475067255</v>
      </c>
    </row>
    <row r="45" spans="1:7" x14ac:dyDescent="0.25">
      <c r="A45" s="116">
        <f t="shared" si="2"/>
        <v>46204</v>
      </c>
      <c r="B45" s="100">
        <f t="shared" si="3"/>
        <v>31</v>
      </c>
      <c r="C45" s="90">
        <f t="shared" si="4"/>
        <v>33574.707475067255</v>
      </c>
      <c r="D45" s="117">
        <f t="shared" si="5"/>
        <v>156.68196821698058</v>
      </c>
      <c r="E45" s="117">
        <f t="shared" si="6"/>
        <v>1045.2483831147088</v>
      </c>
      <c r="F45" s="117">
        <f t="shared" si="7"/>
        <v>1201.9303513316893</v>
      </c>
      <c r="G45" s="90">
        <f t="shared" si="1"/>
        <v>32529.459091952547</v>
      </c>
    </row>
    <row r="46" spans="1:7" x14ac:dyDescent="0.25">
      <c r="A46" s="116">
        <f t="shared" si="2"/>
        <v>46235</v>
      </c>
      <c r="B46" s="100">
        <f t="shared" si="3"/>
        <v>32</v>
      </c>
      <c r="C46" s="90">
        <f t="shared" si="4"/>
        <v>32529.459091952547</v>
      </c>
      <c r="D46" s="117">
        <f t="shared" si="5"/>
        <v>151.80414242911195</v>
      </c>
      <c r="E46" s="117">
        <f t="shared" si="6"/>
        <v>1050.1262089025777</v>
      </c>
      <c r="F46" s="117">
        <f t="shared" si="7"/>
        <v>1201.9303513316895</v>
      </c>
      <c r="G46" s="90">
        <f t="shared" si="1"/>
        <v>31479.33288304997</v>
      </c>
    </row>
    <row r="47" spans="1:7" x14ac:dyDescent="0.25">
      <c r="A47" s="116">
        <f t="shared" si="2"/>
        <v>46266</v>
      </c>
      <c r="B47" s="100">
        <f t="shared" si="3"/>
        <v>33</v>
      </c>
      <c r="C47" s="90">
        <f t="shared" si="4"/>
        <v>31479.33288304997</v>
      </c>
      <c r="D47" s="117">
        <f t="shared" si="5"/>
        <v>146.90355345423322</v>
      </c>
      <c r="E47" s="117">
        <f t="shared" si="6"/>
        <v>1055.0267978774561</v>
      </c>
      <c r="F47" s="117">
        <f t="shared" si="7"/>
        <v>1201.9303513316893</v>
      </c>
      <c r="G47" s="90">
        <f t="shared" si="1"/>
        <v>30424.306085172513</v>
      </c>
    </row>
    <row r="48" spans="1:7" x14ac:dyDescent="0.25">
      <c r="A48" s="116">
        <f t="shared" si="2"/>
        <v>46296</v>
      </c>
      <c r="B48" s="100">
        <f t="shared" si="3"/>
        <v>34</v>
      </c>
      <c r="C48" s="90">
        <f t="shared" si="4"/>
        <v>30424.306085172513</v>
      </c>
      <c r="D48" s="117">
        <f t="shared" si="5"/>
        <v>141.98009506413842</v>
      </c>
      <c r="E48" s="117">
        <f t="shared" si="6"/>
        <v>1059.9502562675509</v>
      </c>
      <c r="F48" s="117">
        <f t="shared" si="7"/>
        <v>1201.9303513316893</v>
      </c>
      <c r="G48" s="90">
        <f t="shared" si="1"/>
        <v>29364.355828904962</v>
      </c>
    </row>
    <row r="49" spans="1:7" x14ac:dyDescent="0.25">
      <c r="A49" s="116">
        <f t="shared" si="2"/>
        <v>46327</v>
      </c>
      <c r="B49" s="100">
        <f t="shared" si="3"/>
        <v>35</v>
      </c>
      <c r="C49" s="90">
        <f t="shared" si="4"/>
        <v>29364.355828904962</v>
      </c>
      <c r="D49" s="117">
        <f t="shared" si="5"/>
        <v>137.03366053488986</v>
      </c>
      <c r="E49" s="117">
        <f t="shared" si="6"/>
        <v>1064.8966907967995</v>
      </c>
      <c r="F49" s="117">
        <f t="shared" si="7"/>
        <v>1201.9303513316893</v>
      </c>
      <c r="G49" s="90">
        <f t="shared" si="1"/>
        <v>28299.459138108163</v>
      </c>
    </row>
    <row r="50" spans="1:7" x14ac:dyDescent="0.25">
      <c r="A50" s="116">
        <f t="shared" si="2"/>
        <v>46357</v>
      </c>
      <c r="B50" s="100">
        <f t="shared" si="3"/>
        <v>36</v>
      </c>
      <c r="C50" s="90">
        <f t="shared" si="4"/>
        <v>28299.459138108163</v>
      </c>
      <c r="D50" s="117">
        <f t="shared" si="5"/>
        <v>132.06414264450481</v>
      </c>
      <c r="E50" s="117">
        <f t="shared" si="6"/>
        <v>1069.8662086871848</v>
      </c>
      <c r="F50" s="117">
        <f t="shared" si="7"/>
        <v>1201.9303513316895</v>
      </c>
      <c r="G50" s="90">
        <f t="shared" si="1"/>
        <v>27229.592929420978</v>
      </c>
    </row>
    <row r="51" spans="1:7" x14ac:dyDescent="0.25">
      <c r="A51" s="116">
        <f t="shared" si="2"/>
        <v>46388</v>
      </c>
      <c r="B51" s="100">
        <f t="shared" si="3"/>
        <v>37</v>
      </c>
      <c r="C51" s="90">
        <f t="shared" si="4"/>
        <v>27229.592929420978</v>
      </c>
      <c r="D51" s="117">
        <f t="shared" si="5"/>
        <v>127.07143367063127</v>
      </c>
      <c r="E51" s="117">
        <f t="shared" si="6"/>
        <v>1074.8589176610581</v>
      </c>
      <c r="F51" s="117">
        <f t="shared" si="7"/>
        <v>1201.9303513316893</v>
      </c>
      <c r="G51" s="90">
        <f t="shared" si="1"/>
        <v>26154.73401175992</v>
      </c>
    </row>
    <row r="52" spans="1:7" x14ac:dyDescent="0.25">
      <c r="A52" s="116">
        <f t="shared" si="2"/>
        <v>46419</v>
      </c>
      <c r="B52" s="100">
        <f t="shared" si="3"/>
        <v>38</v>
      </c>
      <c r="C52" s="90">
        <f t="shared" si="4"/>
        <v>26154.73401175992</v>
      </c>
      <c r="D52" s="117">
        <f t="shared" si="5"/>
        <v>122.055425388213</v>
      </c>
      <c r="E52" s="117">
        <f t="shared" si="6"/>
        <v>1079.8749259434765</v>
      </c>
      <c r="F52" s="117">
        <f t="shared" si="7"/>
        <v>1201.9303513316895</v>
      </c>
      <c r="G52" s="90">
        <f t="shared" si="1"/>
        <v>25074.859085816443</v>
      </c>
    </row>
    <row r="53" spans="1:7" x14ac:dyDescent="0.25">
      <c r="A53" s="116">
        <f t="shared" si="2"/>
        <v>46447</v>
      </c>
      <c r="B53" s="100">
        <f t="shared" si="3"/>
        <v>39</v>
      </c>
      <c r="C53" s="90">
        <f t="shared" si="4"/>
        <v>25074.859085816443</v>
      </c>
      <c r="D53" s="117">
        <f t="shared" si="5"/>
        <v>117.01600906714343</v>
      </c>
      <c r="E53" s="117">
        <f t="shared" si="6"/>
        <v>1084.9143422645459</v>
      </c>
      <c r="F53" s="117">
        <f t="shared" si="7"/>
        <v>1201.9303513316893</v>
      </c>
      <c r="G53" s="90">
        <f t="shared" si="1"/>
        <v>23989.944743551896</v>
      </c>
    </row>
    <row r="54" spans="1:7" x14ac:dyDescent="0.25">
      <c r="A54" s="116">
        <f t="shared" si="2"/>
        <v>46478</v>
      </c>
      <c r="B54" s="100">
        <f t="shared" si="3"/>
        <v>40</v>
      </c>
      <c r="C54" s="90">
        <f t="shared" si="4"/>
        <v>23989.944743551896</v>
      </c>
      <c r="D54" s="117">
        <f t="shared" si="5"/>
        <v>111.95307546990887</v>
      </c>
      <c r="E54" s="117">
        <f t="shared" si="6"/>
        <v>1089.9772758617805</v>
      </c>
      <c r="F54" s="117">
        <f t="shared" si="7"/>
        <v>1201.9303513316895</v>
      </c>
      <c r="G54" s="90">
        <f t="shared" si="1"/>
        <v>22899.967467690116</v>
      </c>
    </row>
    <row r="55" spans="1:7" x14ac:dyDescent="0.25">
      <c r="A55" s="116">
        <f t="shared" si="2"/>
        <v>46508</v>
      </c>
      <c r="B55" s="100">
        <f t="shared" si="3"/>
        <v>41</v>
      </c>
      <c r="C55" s="90">
        <f t="shared" si="4"/>
        <v>22899.967467690116</v>
      </c>
      <c r="D55" s="117">
        <f t="shared" si="5"/>
        <v>106.86651484922058</v>
      </c>
      <c r="E55" s="117">
        <f t="shared" si="6"/>
        <v>1095.0638364824688</v>
      </c>
      <c r="F55" s="117">
        <f t="shared" si="7"/>
        <v>1201.9303513316893</v>
      </c>
      <c r="G55" s="90">
        <f t="shared" si="1"/>
        <v>21804.903631207646</v>
      </c>
    </row>
    <row r="56" spans="1:7" x14ac:dyDescent="0.25">
      <c r="A56" s="116">
        <f t="shared" si="2"/>
        <v>46539</v>
      </c>
      <c r="B56" s="100">
        <f t="shared" si="3"/>
        <v>42</v>
      </c>
      <c r="C56" s="90">
        <f t="shared" si="4"/>
        <v>21804.903631207646</v>
      </c>
      <c r="D56" s="117">
        <f t="shared" si="5"/>
        <v>101.7562169456357</v>
      </c>
      <c r="E56" s="117">
        <f t="shared" si="6"/>
        <v>1100.1741343860538</v>
      </c>
      <c r="F56" s="117">
        <f t="shared" si="7"/>
        <v>1201.9303513316895</v>
      </c>
      <c r="G56" s="90">
        <f t="shared" si="1"/>
        <v>20704.729496821594</v>
      </c>
    </row>
    <row r="57" spans="1:7" x14ac:dyDescent="0.25">
      <c r="A57" s="116">
        <f t="shared" si="2"/>
        <v>46569</v>
      </c>
      <c r="B57" s="100">
        <f t="shared" si="3"/>
        <v>43</v>
      </c>
      <c r="C57" s="90">
        <f t="shared" si="4"/>
        <v>20704.729496821594</v>
      </c>
      <c r="D57" s="117">
        <f t="shared" si="5"/>
        <v>96.622070985167483</v>
      </c>
      <c r="E57" s="117">
        <f t="shared" si="6"/>
        <v>1105.308280346522</v>
      </c>
      <c r="F57" s="117">
        <f t="shared" si="7"/>
        <v>1201.9303513316895</v>
      </c>
      <c r="G57" s="90">
        <f t="shared" si="1"/>
        <v>19599.421216475072</v>
      </c>
    </row>
    <row r="58" spans="1:7" x14ac:dyDescent="0.25">
      <c r="A58" s="116">
        <f t="shared" si="2"/>
        <v>46600</v>
      </c>
      <c r="B58" s="100">
        <f t="shared" si="3"/>
        <v>44</v>
      </c>
      <c r="C58" s="90">
        <f t="shared" si="4"/>
        <v>19599.421216475072</v>
      </c>
      <c r="D58" s="117">
        <f t="shared" si="5"/>
        <v>91.463965676883703</v>
      </c>
      <c r="E58" s="117">
        <f t="shared" si="6"/>
        <v>1110.4663856548057</v>
      </c>
      <c r="F58" s="117">
        <f t="shared" si="7"/>
        <v>1201.9303513316893</v>
      </c>
      <c r="G58" s="90">
        <f t="shared" si="1"/>
        <v>18488.954830820265</v>
      </c>
    </row>
    <row r="59" spans="1:7" x14ac:dyDescent="0.25">
      <c r="A59" s="116">
        <f t="shared" si="2"/>
        <v>46631</v>
      </c>
      <c r="B59" s="100">
        <f t="shared" si="3"/>
        <v>45</v>
      </c>
      <c r="C59" s="90">
        <f t="shared" si="4"/>
        <v>18488.954830820265</v>
      </c>
      <c r="D59" s="117">
        <f t="shared" si="5"/>
        <v>86.281789210494608</v>
      </c>
      <c r="E59" s="117">
        <f t="shared" si="6"/>
        <v>1115.6485621211948</v>
      </c>
      <c r="F59" s="117">
        <f t="shared" si="7"/>
        <v>1201.9303513316895</v>
      </c>
      <c r="G59" s="90">
        <f t="shared" si="1"/>
        <v>17373.306268699071</v>
      </c>
    </row>
    <row r="60" spans="1:7" x14ac:dyDescent="0.25">
      <c r="A60" s="116">
        <f t="shared" si="2"/>
        <v>46661</v>
      </c>
      <c r="B60" s="100">
        <f t="shared" si="3"/>
        <v>46</v>
      </c>
      <c r="C60" s="90">
        <f t="shared" si="4"/>
        <v>17373.306268699071</v>
      </c>
      <c r="D60" s="117">
        <f t="shared" si="5"/>
        <v>81.075429253929016</v>
      </c>
      <c r="E60" s="117">
        <f t="shared" si="6"/>
        <v>1120.8549220777604</v>
      </c>
      <c r="F60" s="117">
        <f t="shared" si="7"/>
        <v>1201.9303513316895</v>
      </c>
      <c r="G60" s="90">
        <f t="shared" si="1"/>
        <v>16252.45134662131</v>
      </c>
    </row>
    <row r="61" spans="1:7" x14ac:dyDescent="0.25">
      <c r="A61" s="116">
        <f t="shared" si="2"/>
        <v>46692</v>
      </c>
      <c r="B61" s="100">
        <f t="shared" si="3"/>
        <v>47</v>
      </c>
      <c r="C61" s="90">
        <f t="shared" si="4"/>
        <v>16252.45134662131</v>
      </c>
      <c r="D61" s="117">
        <f t="shared" si="5"/>
        <v>75.844772950899468</v>
      </c>
      <c r="E61" s="117">
        <f t="shared" si="6"/>
        <v>1126.0855783807899</v>
      </c>
      <c r="F61" s="117">
        <f t="shared" si="7"/>
        <v>1201.9303513316893</v>
      </c>
      <c r="G61" s="90">
        <f t="shared" si="1"/>
        <v>15126.365768240521</v>
      </c>
    </row>
    <row r="62" spans="1:7" x14ac:dyDescent="0.25">
      <c r="A62" s="116">
        <f t="shared" si="2"/>
        <v>46722</v>
      </c>
      <c r="B62" s="100">
        <f t="shared" si="3"/>
        <v>48</v>
      </c>
      <c r="C62" s="90">
        <f t="shared" si="4"/>
        <v>15126.365768240521</v>
      </c>
      <c r="D62" s="117">
        <f t="shared" si="5"/>
        <v>70.589706918455803</v>
      </c>
      <c r="E62" s="117">
        <f t="shared" si="6"/>
        <v>1131.3406444132336</v>
      </c>
      <c r="F62" s="117">
        <f t="shared" si="7"/>
        <v>1201.9303513316893</v>
      </c>
      <c r="G62" s="90">
        <f t="shared" si="1"/>
        <v>13995.025123827287</v>
      </c>
    </row>
    <row r="63" spans="1:7" x14ac:dyDescent="0.25">
      <c r="A63" s="116">
        <f t="shared" si="2"/>
        <v>46753</v>
      </c>
      <c r="B63" s="100">
        <f t="shared" si="3"/>
        <v>49</v>
      </c>
      <c r="C63" s="90">
        <f t="shared" si="4"/>
        <v>13995.025123827287</v>
      </c>
      <c r="D63" s="117">
        <f t="shared" si="5"/>
        <v>65.310117244527362</v>
      </c>
      <c r="E63" s="117">
        <f t="shared" si="6"/>
        <v>1136.6202340871621</v>
      </c>
      <c r="F63" s="117">
        <f t="shared" si="7"/>
        <v>1201.9303513316895</v>
      </c>
      <c r="G63" s="90">
        <f t="shared" si="1"/>
        <v>12858.404889740124</v>
      </c>
    </row>
    <row r="64" spans="1:7" x14ac:dyDescent="0.25">
      <c r="A64" s="116">
        <f t="shared" si="2"/>
        <v>46784</v>
      </c>
      <c r="B64" s="100">
        <f t="shared" si="3"/>
        <v>50</v>
      </c>
      <c r="C64" s="90">
        <f t="shared" si="4"/>
        <v>12858.404889740124</v>
      </c>
      <c r="D64" s="117">
        <f t="shared" si="5"/>
        <v>60.005889485453942</v>
      </c>
      <c r="E64" s="117">
        <f t="shared" si="6"/>
        <v>1141.9244618462355</v>
      </c>
      <c r="F64" s="117">
        <f t="shared" si="7"/>
        <v>1201.9303513316895</v>
      </c>
      <c r="G64" s="90">
        <f t="shared" si="1"/>
        <v>11716.480427893888</v>
      </c>
    </row>
    <row r="65" spans="1:7" x14ac:dyDescent="0.25">
      <c r="A65" s="116">
        <f t="shared" si="2"/>
        <v>46813</v>
      </c>
      <c r="B65" s="100">
        <f t="shared" si="3"/>
        <v>51</v>
      </c>
      <c r="C65" s="90">
        <f t="shared" si="4"/>
        <v>11716.480427893888</v>
      </c>
      <c r="D65" s="117">
        <f t="shared" si="5"/>
        <v>54.67690866350484</v>
      </c>
      <c r="E65" s="117">
        <f t="shared" si="6"/>
        <v>1147.2534426681846</v>
      </c>
      <c r="F65" s="117">
        <f t="shared" si="7"/>
        <v>1201.9303513316895</v>
      </c>
      <c r="G65" s="90">
        <f t="shared" si="1"/>
        <v>10569.226985225703</v>
      </c>
    </row>
    <row r="66" spans="1:7" x14ac:dyDescent="0.25">
      <c r="A66" s="116">
        <f t="shared" si="2"/>
        <v>46844</v>
      </c>
      <c r="B66" s="100">
        <f t="shared" si="3"/>
        <v>52</v>
      </c>
      <c r="C66" s="90">
        <f t="shared" si="4"/>
        <v>10569.226985225703</v>
      </c>
      <c r="D66" s="117">
        <f t="shared" si="5"/>
        <v>49.32305926438665</v>
      </c>
      <c r="E66" s="117">
        <f t="shared" si="6"/>
        <v>1152.6072920673028</v>
      </c>
      <c r="F66" s="117">
        <f t="shared" si="7"/>
        <v>1201.9303513316895</v>
      </c>
      <c r="G66" s="90">
        <f t="shared" si="1"/>
        <v>9416.6196931584</v>
      </c>
    </row>
    <row r="67" spans="1:7" x14ac:dyDescent="0.25">
      <c r="A67" s="116">
        <f t="shared" si="2"/>
        <v>46874</v>
      </c>
      <c r="B67" s="100">
        <f t="shared" si="3"/>
        <v>53</v>
      </c>
      <c r="C67" s="90">
        <f t="shared" si="4"/>
        <v>9416.6196931584</v>
      </c>
      <c r="D67" s="117">
        <f t="shared" si="5"/>
        <v>43.944225234739235</v>
      </c>
      <c r="E67" s="117">
        <f t="shared" si="6"/>
        <v>1157.9861260969503</v>
      </c>
      <c r="F67" s="117">
        <f t="shared" si="7"/>
        <v>1201.9303513316895</v>
      </c>
      <c r="G67" s="90">
        <f t="shared" si="1"/>
        <v>8258.6335670614499</v>
      </c>
    </row>
    <row r="68" spans="1:7" x14ac:dyDescent="0.25">
      <c r="A68" s="116">
        <f t="shared" si="2"/>
        <v>46905</v>
      </c>
      <c r="B68" s="100">
        <f t="shared" si="3"/>
        <v>54</v>
      </c>
      <c r="C68" s="90">
        <f t="shared" si="4"/>
        <v>8258.6335670614499</v>
      </c>
      <c r="D68" s="117">
        <f t="shared" si="5"/>
        <v>38.540289979620127</v>
      </c>
      <c r="E68" s="117">
        <f t="shared" si="6"/>
        <v>1163.3900613520693</v>
      </c>
      <c r="F68" s="117">
        <f t="shared" si="7"/>
        <v>1201.9303513316895</v>
      </c>
      <c r="G68" s="90">
        <f t="shared" si="1"/>
        <v>7095.2435057093808</v>
      </c>
    </row>
    <row r="69" spans="1:7" x14ac:dyDescent="0.25">
      <c r="A69" s="116">
        <f t="shared" si="2"/>
        <v>46935</v>
      </c>
      <c r="B69" s="100">
        <f t="shared" si="3"/>
        <v>55</v>
      </c>
      <c r="C69" s="90">
        <f t="shared" si="4"/>
        <v>7095.2435057093808</v>
      </c>
      <c r="D69" s="117">
        <f t="shared" si="5"/>
        <v>33.111136359977145</v>
      </c>
      <c r="E69" s="117">
        <f t="shared" si="6"/>
        <v>1168.8192149717122</v>
      </c>
      <c r="F69" s="117">
        <f t="shared" si="7"/>
        <v>1201.9303513316893</v>
      </c>
      <c r="G69" s="90">
        <f t="shared" si="1"/>
        <v>5926.4242907376683</v>
      </c>
    </row>
    <row r="70" spans="1:7" x14ac:dyDescent="0.25">
      <c r="A70" s="116">
        <f t="shared" si="2"/>
        <v>46966</v>
      </c>
      <c r="B70" s="100">
        <f t="shared" si="3"/>
        <v>56</v>
      </c>
      <c r="C70" s="90">
        <f t="shared" si="4"/>
        <v>5926.4242907376683</v>
      </c>
      <c r="D70" s="117">
        <f t="shared" si="5"/>
        <v>27.656646690109156</v>
      </c>
      <c r="E70" s="117">
        <f t="shared" si="6"/>
        <v>1174.2737046415803</v>
      </c>
      <c r="F70" s="117">
        <f t="shared" si="7"/>
        <v>1201.9303513316895</v>
      </c>
      <c r="G70" s="90">
        <f t="shared" si="1"/>
        <v>4752.1505860960879</v>
      </c>
    </row>
    <row r="71" spans="1:7" x14ac:dyDescent="0.25">
      <c r="A71" s="116">
        <f t="shared" si="2"/>
        <v>46997</v>
      </c>
      <c r="B71" s="100">
        <f t="shared" si="3"/>
        <v>57</v>
      </c>
      <c r="C71" s="90">
        <f t="shared" si="4"/>
        <v>4752.1505860960879</v>
      </c>
      <c r="D71" s="117">
        <f t="shared" si="5"/>
        <v>22.176702735115114</v>
      </c>
      <c r="E71" s="117">
        <f t="shared" si="6"/>
        <v>1179.7536485965745</v>
      </c>
      <c r="F71" s="117">
        <f t="shared" si="7"/>
        <v>1201.9303513316897</v>
      </c>
      <c r="G71" s="90">
        <f t="shared" si="1"/>
        <v>3572.3969374995131</v>
      </c>
    </row>
    <row r="72" spans="1:7" x14ac:dyDescent="0.25">
      <c r="A72" s="116">
        <f t="shared" si="2"/>
        <v>47027</v>
      </c>
      <c r="B72" s="100">
        <f t="shared" si="3"/>
        <v>58</v>
      </c>
      <c r="C72" s="90">
        <f t="shared" si="4"/>
        <v>3572.3969374995131</v>
      </c>
      <c r="D72" s="117">
        <f t="shared" si="5"/>
        <v>16.671185708331098</v>
      </c>
      <c r="E72" s="117">
        <f t="shared" si="6"/>
        <v>1185.2591656233583</v>
      </c>
      <c r="F72" s="117">
        <f t="shared" si="7"/>
        <v>1201.9303513316893</v>
      </c>
      <c r="G72" s="90">
        <f t="shared" si="1"/>
        <v>2387.1377718761551</v>
      </c>
    </row>
    <row r="73" spans="1:7" x14ac:dyDescent="0.25">
      <c r="A73" s="116">
        <f t="shared" si="2"/>
        <v>47058</v>
      </c>
      <c r="B73" s="100">
        <f t="shared" si="3"/>
        <v>59</v>
      </c>
      <c r="C73" s="90">
        <f t="shared" si="4"/>
        <v>2387.1377718761551</v>
      </c>
      <c r="D73" s="117">
        <f t="shared" si="5"/>
        <v>11.139976268755422</v>
      </c>
      <c r="E73" s="117">
        <f t="shared" si="6"/>
        <v>1190.7903750629339</v>
      </c>
      <c r="F73" s="117">
        <f t="shared" si="7"/>
        <v>1201.9303513316893</v>
      </c>
      <c r="G73" s="90">
        <f t="shared" si="1"/>
        <v>1196.3473968132212</v>
      </c>
    </row>
    <row r="74" spans="1:7" x14ac:dyDescent="0.25">
      <c r="A74" s="116">
        <f t="shared" si="2"/>
        <v>47088</v>
      </c>
      <c r="B74" s="100">
        <f t="shared" si="3"/>
        <v>60</v>
      </c>
      <c r="C74" s="90">
        <f t="shared" si="4"/>
        <v>1196.3473968132212</v>
      </c>
      <c r="D74" s="117">
        <f t="shared" si="5"/>
        <v>5.5829545184617304</v>
      </c>
      <c r="E74" s="117">
        <f t="shared" si="6"/>
        <v>1196.3473968132275</v>
      </c>
      <c r="F74" s="117">
        <f t="shared" si="7"/>
        <v>1201.9303513316893</v>
      </c>
      <c r="G74" s="90">
        <f t="shared" si="1"/>
        <v>-6.3664629124104977E-12</v>
      </c>
    </row>
    <row r="75" spans="1:7" x14ac:dyDescent="0.25">
      <c r="A75" s="116" t="str">
        <f t="shared" si="2"/>
        <v/>
      </c>
      <c r="B75" s="100" t="str">
        <f t="shared" si="3"/>
        <v/>
      </c>
      <c r="C75" s="90" t="str">
        <f t="shared" si="4"/>
        <v/>
      </c>
      <c r="D75" s="117" t="str">
        <f t="shared" si="5"/>
        <v/>
      </c>
      <c r="E75" s="117" t="str">
        <f t="shared" si="6"/>
        <v/>
      </c>
      <c r="F75" s="117" t="str">
        <f t="shared" si="7"/>
        <v/>
      </c>
      <c r="G75" s="90" t="str">
        <f t="shared" si="1"/>
        <v/>
      </c>
    </row>
    <row r="76" spans="1:7" x14ac:dyDescent="0.25">
      <c r="A76" s="116" t="str">
        <f t="shared" si="2"/>
        <v/>
      </c>
      <c r="B76" s="100" t="str">
        <f t="shared" si="3"/>
        <v/>
      </c>
      <c r="C76" s="90" t="str">
        <f t="shared" si="4"/>
        <v/>
      </c>
      <c r="D76" s="117" t="str">
        <f t="shared" si="5"/>
        <v/>
      </c>
      <c r="E76" s="117" t="str">
        <f t="shared" si="6"/>
        <v/>
      </c>
      <c r="F76" s="117" t="str">
        <f t="shared" si="7"/>
        <v/>
      </c>
      <c r="G76" s="90" t="str">
        <f t="shared" si="1"/>
        <v/>
      </c>
    </row>
    <row r="77" spans="1:7" x14ac:dyDescent="0.25">
      <c r="A77" s="116" t="str">
        <f t="shared" si="2"/>
        <v/>
      </c>
      <c r="B77" s="100" t="str">
        <f t="shared" si="3"/>
        <v/>
      </c>
      <c r="C77" s="90" t="str">
        <f t="shared" si="4"/>
        <v/>
      </c>
      <c r="D77" s="117" t="str">
        <f t="shared" si="5"/>
        <v/>
      </c>
      <c r="E77" s="117" t="str">
        <f t="shared" si="6"/>
        <v/>
      </c>
      <c r="F77" s="117" t="str">
        <f t="shared" si="7"/>
        <v/>
      </c>
      <c r="G77" s="90" t="str">
        <f t="shared" si="1"/>
        <v/>
      </c>
    </row>
    <row r="78" spans="1:7" x14ac:dyDescent="0.25">
      <c r="A78" s="116" t="str">
        <f t="shared" si="2"/>
        <v/>
      </c>
      <c r="B78" s="100" t="str">
        <f t="shared" si="3"/>
        <v/>
      </c>
      <c r="C78" s="90" t="str">
        <f t="shared" si="4"/>
        <v/>
      </c>
      <c r="D78" s="117" t="str">
        <f t="shared" si="5"/>
        <v/>
      </c>
      <c r="E78" s="117" t="str">
        <f t="shared" si="6"/>
        <v/>
      </c>
      <c r="F78" s="117" t="str">
        <f t="shared" si="7"/>
        <v/>
      </c>
      <c r="G78" s="90" t="str">
        <f t="shared" si="1"/>
        <v/>
      </c>
    </row>
    <row r="79" spans="1:7" x14ac:dyDescent="0.25">
      <c r="A79" s="116" t="str">
        <f t="shared" si="2"/>
        <v/>
      </c>
      <c r="B79" s="100" t="str">
        <f t="shared" si="3"/>
        <v/>
      </c>
      <c r="C79" s="90" t="str">
        <f t="shared" si="4"/>
        <v/>
      </c>
      <c r="D79" s="117" t="str">
        <f t="shared" si="5"/>
        <v/>
      </c>
      <c r="E79" s="117" t="str">
        <f t="shared" si="6"/>
        <v/>
      </c>
      <c r="F79" s="117" t="str">
        <f t="shared" si="7"/>
        <v/>
      </c>
      <c r="G79" s="90" t="str">
        <f t="shared" si="1"/>
        <v/>
      </c>
    </row>
    <row r="80" spans="1:7" x14ac:dyDescent="0.25">
      <c r="A80" s="116" t="str">
        <f t="shared" si="2"/>
        <v/>
      </c>
      <c r="B80" s="100" t="str">
        <f t="shared" si="3"/>
        <v/>
      </c>
      <c r="C80" s="90" t="str">
        <f t="shared" si="4"/>
        <v/>
      </c>
      <c r="D80" s="117" t="str">
        <f t="shared" si="5"/>
        <v/>
      </c>
      <c r="E80" s="117" t="str">
        <f t="shared" si="6"/>
        <v/>
      </c>
      <c r="F80" s="117" t="str">
        <f t="shared" si="7"/>
        <v/>
      </c>
      <c r="G80" s="90" t="str">
        <f t="shared" ref="G80:G143" si="8">IF(B80="","",SUM(C80)-SUM(E80))</f>
        <v/>
      </c>
    </row>
    <row r="81" spans="1:7" x14ac:dyDescent="0.25">
      <c r="A81" s="116" t="str">
        <f t="shared" ref="A81:A144" si="9">IF(B81="","",EDATE(A80,1))</f>
        <v/>
      </c>
      <c r="B81" s="100" t="str">
        <f t="shared" ref="B81:B144" si="10">IF(B80="","",IF(SUM(B80)+1&lt;=$E$7,SUM(B80)+1,""))</f>
        <v/>
      </c>
      <c r="C81" s="90" t="str">
        <f t="shared" ref="C81:C144" si="11">IF(B81="","",G80)</f>
        <v/>
      </c>
      <c r="D81" s="117" t="str">
        <f t="shared" ref="D81:D144" si="12">IF(B81="","",IPMT($E$11/12,B81,$E$7,-$E$8,$E$9,0))</f>
        <v/>
      </c>
      <c r="E81" s="117" t="str">
        <f t="shared" ref="E81:E144" si="13">IF(B81="","",PPMT($E$11/12,B81,$E$7,-$E$8,$E$9,0))</f>
        <v/>
      </c>
      <c r="F81" s="117" t="str">
        <f t="shared" ref="F81:F144" si="14">IF(B81="","",SUM(D81:E81))</f>
        <v/>
      </c>
      <c r="G81" s="90" t="str">
        <f t="shared" si="8"/>
        <v/>
      </c>
    </row>
    <row r="82" spans="1:7" x14ac:dyDescent="0.25">
      <c r="A82" s="116" t="str">
        <f t="shared" si="9"/>
        <v/>
      </c>
      <c r="B82" s="100" t="str">
        <f t="shared" si="10"/>
        <v/>
      </c>
      <c r="C82" s="90" t="str">
        <f t="shared" si="11"/>
        <v/>
      </c>
      <c r="D82" s="117" t="str">
        <f t="shared" si="12"/>
        <v/>
      </c>
      <c r="E82" s="117" t="str">
        <f t="shared" si="13"/>
        <v/>
      </c>
      <c r="F82" s="117" t="str">
        <f t="shared" si="14"/>
        <v/>
      </c>
      <c r="G82" s="90" t="str">
        <f t="shared" si="8"/>
        <v/>
      </c>
    </row>
    <row r="83" spans="1:7" x14ac:dyDescent="0.25">
      <c r="A83" s="116" t="str">
        <f t="shared" si="9"/>
        <v/>
      </c>
      <c r="B83" s="100" t="str">
        <f t="shared" si="10"/>
        <v/>
      </c>
      <c r="C83" s="90" t="str">
        <f t="shared" si="11"/>
        <v/>
      </c>
      <c r="D83" s="117" t="str">
        <f t="shared" si="12"/>
        <v/>
      </c>
      <c r="E83" s="117" t="str">
        <f t="shared" si="13"/>
        <v/>
      </c>
      <c r="F83" s="117" t="str">
        <f t="shared" si="14"/>
        <v/>
      </c>
      <c r="G83" s="90" t="str">
        <f t="shared" si="8"/>
        <v/>
      </c>
    </row>
    <row r="84" spans="1:7" x14ac:dyDescent="0.25">
      <c r="A84" s="116" t="str">
        <f t="shared" si="9"/>
        <v/>
      </c>
      <c r="B84" s="100" t="str">
        <f t="shared" si="10"/>
        <v/>
      </c>
      <c r="C84" s="90" t="str">
        <f t="shared" si="11"/>
        <v/>
      </c>
      <c r="D84" s="117" t="str">
        <f t="shared" si="12"/>
        <v/>
      </c>
      <c r="E84" s="117" t="str">
        <f t="shared" si="13"/>
        <v/>
      </c>
      <c r="F84" s="117" t="str">
        <f t="shared" si="14"/>
        <v/>
      </c>
      <c r="G84" s="90" t="str">
        <f t="shared" si="8"/>
        <v/>
      </c>
    </row>
    <row r="85" spans="1:7" x14ac:dyDescent="0.25">
      <c r="A85" s="116" t="str">
        <f t="shared" si="9"/>
        <v/>
      </c>
      <c r="B85" s="100" t="str">
        <f t="shared" si="10"/>
        <v/>
      </c>
      <c r="C85" s="90" t="str">
        <f t="shared" si="11"/>
        <v/>
      </c>
      <c r="D85" s="117" t="str">
        <f t="shared" si="12"/>
        <v/>
      </c>
      <c r="E85" s="117" t="str">
        <f t="shared" si="13"/>
        <v/>
      </c>
      <c r="F85" s="117" t="str">
        <f t="shared" si="14"/>
        <v/>
      </c>
      <c r="G85" s="90" t="str">
        <f t="shared" si="8"/>
        <v/>
      </c>
    </row>
    <row r="86" spans="1:7" x14ac:dyDescent="0.25">
      <c r="A86" s="116" t="str">
        <f t="shared" si="9"/>
        <v/>
      </c>
      <c r="B86" s="100" t="str">
        <f t="shared" si="10"/>
        <v/>
      </c>
      <c r="C86" s="90" t="str">
        <f t="shared" si="11"/>
        <v/>
      </c>
      <c r="D86" s="117" t="str">
        <f t="shared" si="12"/>
        <v/>
      </c>
      <c r="E86" s="117" t="str">
        <f t="shared" si="13"/>
        <v/>
      </c>
      <c r="F86" s="117" t="str">
        <f t="shared" si="14"/>
        <v/>
      </c>
      <c r="G86" s="90" t="str">
        <f t="shared" si="8"/>
        <v/>
      </c>
    </row>
    <row r="87" spans="1:7" x14ac:dyDescent="0.25">
      <c r="A87" s="116" t="str">
        <f t="shared" si="9"/>
        <v/>
      </c>
      <c r="B87" s="100" t="str">
        <f t="shared" si="10"/>
        <v/>
      </c>
      <c r="C87" s="90" t="str">
        <f t="shared" si="11"/>
        <v/>
      </c>
      <c r="D87" s="117" t="str">
        <f t="shared" si="12"/>
        <v/>
      </c>
      <c r="E87" s="117" t="str">
        <f t="shared" si="13"/>
        <v/>
      </c>
      <c r="F87" s="117" t="str">
        <f t="shared" si="14"/>
        <v/>
      </c>
      <c r="G87" s="90" t="str">
        <f t="shared" si="8"/>
        <v/>
      </c>
    </row>
    <row r="88" spans="1:7" x14ac:dyDescent="0.25">
      <c r="A88" s="116" t="str">
        <f t="shared" si="9"/>
        <v/>
      </c>
      <c r="B88" s="100" t="str">
        <f t="shared" si="10"/>
        <v/>
      </c>
      <c r="C88" s="90" t="str">
        <f t="shared" si="11"/>
        <v/>
      </c>
      <c r="D88" s="117" t="str">
        <f t="shared" si="12"/>
        <v/>
      </c>
      <c r="E88" s="117" t="str">
        <f t="shared" si="13"/>
        <v/>
      </c>
      <c r="F88" s="117" t="str">
        <f t="shared" si="14"/>
        <v/>
      </c>
      <c r="G88" s="90" t="str">
        <f t="shared" si="8"/>
        <v/>
      </c>
    </row>
    <row r="89" spans="1:7" x14ac:dyDescent="0.25">
      <c r="A89" s="116" t="str">
        <f t="shared" si="9"/>
        <v/>
      </c>
      <c r="B89" s="100" t="str">
        <f t="shared" si="10"/>
        <v/>
      </c>
      <c r="C89" s="90" t="str">
        <f t="shared" si="11"/>
        <v/>
      </c>
      <c r="D89" s="117" t="str">
        <f t="shared" si="12"/>
        <v/>
      </c>
      <c r="E89" s="117" t="str">
        <f t="shared" si="13"/>
        <v/>
      </c>
      <c r="F89" s="117" t="str">
        <f t="shared" si="14"/>
        <v/>
      </c>
      <c r="G89" s="90" t="str">
        <f t="shared" si="8"/>
        <v/>
      </c>
    </row>
    <row r="90" spans="1:7" x14ac:dyDescent="0.25">
      <c r="A90" s="116" t="str">
        <f t="shared" si="9"/>
        <v/>
      </c>
      <c r="B90" s="100" t="str">
        <f t="shared" si="10"/>
        <v/>
      </c>
      <c r="C90" s="90" t="str">
        <f t="shared" si="11"/>
        <v/>
      </c>
      <c r="D90" s="117" t="str">
        <f t="shared" si="12"/>
        <v/>
      </c>
      <c r="E90" s="117" t="str">
        <f t="shared" si="13"/>
        <v/>
      </c>
      <c r="F90" s="117" t="str">
        <f t="shared" si="14"/>
        <v/>
      </c>
      <c r="G90" s="90" t="str">
        <f t="shared" si="8"/>
        <v/>
      </c>
    </row>
    <row r="91" spans="1:7" x14ac:dyDescent="0.25">
      <c r="A91" s="116" t="str">
        <f t="shared" si="9"/>
        <v/>
      </c>
      <c r="B91" s="100" t="str">
        <f t="shared" si="10"/>
        <v/>
      </c>
      <c r="C91" s="90" t="str">
        <f t="shared" si="11"/>
        <v/>
      </c>
      <c r="D91" s="117" t="str">
        <f t="shared" si="12"/>
        <v/>
      </c>
      <c r="E91" s="117" t="str">
        <f t="shared" si="13"/>
        <v/>
      </c>
      <c r="F91" s="117" t="str">
        <f t="shared" si="14"/>
        <v/>
      </c>
      <c r="G91" s="90" t="str">
        <f t="shared" si="8"/>
        <v/>
      </c>
    </row>
    <row r="92" spans="1:7" x14ac:dyDescent="0.25">
      <c r="A92" s="116" t="str">
        <f t="shared" si="9"/>
        <v/>
      </c>
      <c r="B92" s="100" t="str">
        <f t="shared" si="10"/>
        <v/>
      </c>
      <c r="C92" s="90" t="str">
        <f t="shared" si="11"/>
        <v/>
      </c>
      <c r="D92" s="117" t="str">
        <f t="shared" si="12"/>
        <v/>
      </c>
      <c r="E92" s="117" t="str">
        <f t="shared" si="13"/>
        <v/>
      </c>
      <c r="F92" s="117" t="str">
        <f t="shared" si="14"/>
        <v/>
      </c>
      <c r="G92" s="90" t="str">
        <f t="shared" si="8"/>
        <v/>
      </c>
    </row>
    <row r="93" spans="1:7" x14ac:dyDescent="0.25">
      <c r="A93" s="116" t="str">
        <f t="shared" si="9"/>
        <v/>
      </c>
      <c r="B93" s="100" t="str">
        <f t="shared" si="10"/>
        <v/>
      </c>
      <c r="C93" s="90" t="str">
        <f t="shared" si="11"/>
        <v/>
      </c>
      <c r="D93" s="117" t="str">
        <f t="shared" si="12"/>
        <v/>
      </c>
      <c r="E93" s="117" t="str">
        <f t="shared" si="13"/>
        <v/>
      </c>
      <c r="F93" s="117" t="str">
        <f t="shared" si="14"/>
        <v/>
      </c>
      <c r="G93" s="90" t="str">
        <f t="shared" si="8"/>
        <v/>
      </c>
    </row>
    <row r="94" spans="1:7" x14ac:dyDescent="0.25">
      <c r="A94" s="116" t="str">
        <f t="shared" si="9"/>
        <v/>
      </c>
      <c r="B94" s="100" t="str">
        <f t="shared" si="10"/>
        <v/>
      </c>
      <c r="C94" s="90" t="str">
        <f t="shared" si="11"/>
        <v/>
      </c>
      <c r="D94" s="117" t="str">
        <f t="shared" si="12"/>
        <v/>
      </c>
      <c r="E94" s="117" t="str">
        <f t="shared" si="13"/>
        <v/>
      </c>
      <c r="F94" s="117" t="str">
        <f t="shared" si="14"/>
        <v/>
      </c>
      <c r="G94" s="90" t="str">
        <f t="shared" si="8"/>
        <v/>
      </c>
    </row>
    <row r="95" spans="1:7" x14ac:dyDescent="0.25">
      <c r="A95" s="116" t="str">
        <f t="shared" si="9"/>
        <v/>
      </c>
      <c r="B95" s="100" t="str">
        <f t="shared" si="10"/>
        <v/>
      </c>
      <c r="C95" s="90" t="str">
        <f t="shared" si="11"/>
        <v/>
      </c>
      <c r="D95" s="117" t="str">
        <f t="shared" si="12"/>
        <v/>
      </c>
      <c r="E95" s="117" t="str">
        <f t="shared" si="13"/>
        <v/>
      </c>
      <c r="F95" s="117" t="str">
        <f t="shared" si="14"/>
        <v/>
      </c>
      <c r="G95" s="90" t="str">
        <f t="shared" si="8"/>
        <v/>
      </c>
    </row>
    <row r="96" spans="1:7" x14ac:dyDescent="0.25">
      <c r="A96" s="116" t="str">
        <f t="shared" si="9"/>
        <v/>
      </c>
      <c r="B96" s="100" t="str">
        <f t="shared" si="10"/>
        <v/>
      </c>
      <c r="C96" s="90" t="str">
        <f t="shared" si="11"/>
        <v/>
      </c>
      <c r="D96" s="117" t="str">
        <f t="shared" si="12"/>
        <v/>
      </c>
      <c r="E96" s="117" t="str">
        <f t="shared" si="13"/>
        <v/>
      </c>
      <c r="F96" s="117" t="str">
        <f t="shared" si="14"/>
        <v/>
      </c>
      <c r="G96" s="90" t="str">
        <f t="shared" si="8"/>
        <v/>
      </c>
    </row>
    <row r="97" spans="1:7" x14ac:dyDescent="0.25">
      <c r="A97" s="116" t="str">
        <f t="shared" si="9"/>
        <v/>
      </c>
      <c r="B97" s="100" t="str">
        <f t="shared" si="10"/>
        <v/>
      </c>
      <c r="C97" s="90" t="str">
        <f t="shared" si="11"/>
        <v/>
      </c>
      <c r="D97" s="117" t="str">
        <f t="shared" si="12"/>
        <v/>
      </c>
      <c r="E97" s="117" t="str">
        <f t="shared" si="13"/>
        <v/>
      </c>
      <c r="F97" s="117" t="str">
        <f t="shared" si="14"/>
        <v/>
      </c>
      <c r="G97" s="90" t="str">
        <f t="shared" si="8"/>
        <v/>
      </c>
    </row>
    <row r="98" spans="1:7" x14ac:dyDescent="0.25">
      <c r="A98" s="116" t="str">
        <f t="shared" si="9"/>
        <v/>
      </c>
      <c r="B98" s="100" t="str">
        <f t="shared" si="10"/>
        <v/>
      </c>
      <c r="C98" s="90" t="str">
        <f t="shared" si="11"/>
        <v/>
      </c>
      <c r="D98" s="117" t="str">
        <f t="shared" si="12"/>
        <v/>
      </c>
      <c r="E98" s="117" t="str">
        <f t="shared" si="13"/>
        <v/>
      </c>
      <c r="F98" s="117" t="str">
        <f t="shared" si="14"/>
        <v/>
      </c>
      <c r="G98" s="90" t="str">
        <f t="shared" si="8"/>
        <v/>
      </c>
    </row>
    <row r="99" spans="1:7" x14ac:dyDescent="0.25">
      <c r="A99" s="116" t="str">
        <f t="shared" si="9"/>
        <v/>
      </c>
      <c r="B99" s="100" t="str">
        <f t="shared" si="10"/>
        <v/>
      </c>
      <c r="C99" s="90" t="str">
        <f t="shared" si="11"/>
        <v/>
      </c>
      <c r="D99" s="117" t="str">
        <f t="shared" si="12"/>
        <v/>
      </c>
      <c r="E99" s="117" t="str">
        <f t="shared" si="13"/>
        <v/>
      </c>
      <c r="F99" s="117" t="str">
        <f t="shared" si="14"/>
        <v/>
      </c>
      <c r="G99" s="90" t="str">
        <f t="shared" si="8"/>
        <v/>
      </c>
    </row>
    <row r="100" spans="1:7" x14ac:dyDescent="0.25">
      <c r="A100" s="116" t="str">
        <f t="shared" si="9"/>
        <v/>
      </c>
      <c r="B100" s="100" t="str">
        <f t="shared" si="10"/>
        <v/>
      </c>
      <c r="C100" s="90" t="str">
        <f t="shared" si="11"/>
        <v/>
      </c>
      <c r="D100" s="117" t="str">
        <f t="shared" si="12"/>
        <v/>
      </c>
      <c r="E100" s="117" t="str">
        <f t="shared" si="13"/>
        <v/>
      </c>
      <c r="F100" s="117" t="str">
        <f t="shared" si="14"/>
        <v/>
      </c>
      <c r="G100" s="90" t="str">
        <f t="shared" si="8"/>
        <v/>
      </c>
    </row>
    <row r="101" spans="1:7" x14ac:dyDescent="0.25">
      <c r="A101" s="116" t="str">
        <f t="shared" si="9"/>
        <v/>
      </c>
      <c r="B101" s="100" t="str">
        <f t="shared" si="10"/>
        <v/>
      </c>
      <c r="C101" s="90" t="str">
        <f t="shared" si="11"/>
        <v/>
      </c>
      <c r="D101" s="117" t="str">
        <f t="shared" si="12"/>
        <v/>
      </c>
      <c r="E101" s="117" t="str">
        <f t="shared" si="13"/>
        <v/>
      </c>
      <c r="F101" s="117" t="str">
        <f t="shared" si="14"/>
        <v/>
      </c>
      <c r="G101" s="90" t="str">
        <f t="shared" si="8"/>
        <v/>
      </c>
    </row>
    <row r="102" spans="1:7" x14ac:dyDescent="0.25">
      <c r="A102" s="116" t="str">
        <f t="shared" si="9"/>
        <v/>
      </c>
      <c r="B102" s="100" t="str">
        <f t="shared" si="10"/>
        <v/>
      </c>
      <c r="C102" s="90" t="str">
        <f t="shared" si="11"/>
        <v/>
      </c>
      <c r="D102" s="117" t="str">
        <f t="shared" si="12"/>
        <v/>
      </c>
      <c r="E102" s="117" t="str">
        <f t="shared" si="13"/>
        <v/>
      </c>
      <c r="F102" s="117" t="str">
        <f t="shared" si="14"/>
        <v/>
      </c>
      <c r="G102" s="90" t="str">
        <f t="shared" si="8"/>
        <v/>
      </c>
    </row>
    <row r="103" spans="1:7" x14ac:dyDescent="0.25">
      <c r="A103" s="116" t="str">
        <f t="shared" si="9"/>
        <v/>
      </c>
      <c r="B103" s="100" t="str">
        <f t="shared" si="10"/>
        <v/>
      </c>
      <c r="C103" s="90" t="str">
        <f t="shared" si="11"/>
        <v/>
      </c>
      <c r="D103" s="117" t="str">
        <f t="shared" si="12"/>
        <v/>
      </c>
      <c r="E103" s="117" t="str">
        <f t="shared" si="13"/>
        <v/>
      </c>
      <c r="F103" s="117" t="str">
        <f t="shared" si="14"/>
        <v/>
      </c>
      <c r="G103" s="90" t="str">
        <f t="shared" si="8"/>
        <v/>
      </c>
    </row>
    <row r="104" spans="1:7" x14ac:dyDescent="0.25">
      <c r="A104" s="116" t="str">
        <f t="shared" si="9"/>
        <v/>
      </c>
      <c r="B104" s="100" t="str">
        <f t="shared" si="10"/>
        <v/>
      </c>
      <c r="C104" s="90" t="str">
        <f t="shared" si="11"/>
        <v/>
      </c>
      <c r="D104" s="117" t="str">
        <f t="shared" si="12"/>
        <v/>
      </c>
      <c r="E104" s="117" t="str">
        <f t="shared" si="13"/>
        <v/>
      </c>
      <c r="F104" s="117" t="str">
        <f t="shared" si="14"/>
        <v/>
      </c>
      <c r="G104" s="90" t="str">
        <f t="shared" si="8"/>
        <v/>
      </c>
    </row>
    <row r="105" spans="1:7" x14ac:dyDescent="0.25">
      <c r="A105" s="116" t="str">
        <f t="shared" si="9"/>
        <v/>
      </c>
      <c r="B105" s="100" t="str">
        <f t="shared" si="10"/>
        <v/>
      </c>
      <c r="C105" s="90" t="str">
        <f t="shared" si="11"/>
        <v/>
      </c>
      <c r="D105" s="117" t="str">
        <f t="shared" si="12"/>
        <v/>
      </c>
      <c r="E105" s="117" t="str">
        <f t="shared" si="13"/>
        <v/>
      </c>
      <c r="F105" s="117" t="str">
        <f t="shared" si="14"/>
        <v/>
      </c>
      <c r="G105" s="90" t="str">
        <f t="shared" si="8"/>
        <v/>
      </c>
    </row>
    <row r="106" spans="1:7" x14ac:dyDescent="0.25">
      <c r="A106" s="116" t="str">
        <f t="shared" si="9"/>
        <v/>
      </c>
      <c r="B106" s="100" t="str">
        <f t="shared" si="10"/>
        <v/>
      </c>
      <c r="C106" s="90" t="str">
        <f t="shared" si="11"/>
        <v/>
      </c>
      <c r="D106" s="117" t="str">
        <f t="shared" si="12"/>
        <v/>
      </c>
      <c r="E106" s="117" t="str">
        <f t="shared" si="13"/>
        <v/>
      </c>
      <c r="F106" s="117" t="str">
        <f t="shared" si="14"/>
        <v/>
      </c>
      <c r="G106" s="90" t="str">
        <f t="shared" si="8"/>
        <v/>
      </c>
    </row>
    <row r="107" spans="1:7" x14ac:dyDescent="0.25">
      <c r="A107" s="116" t="str">
        <f t="shared" si="9"/>
        <v/>
      </c>
      <c r="B107" s="100" t="str">
        <f t="shared" si="10"/>
        <v/>
      </c>
      <c r="C107" s="90" t="str">
        <f t="shared" si="11"/>
        <v/>
      </c>
      <c r="D107" s="117" t="str">
        <f t="shared" si="12"/>
        <v/>
      </c>
      <c r="E107" s="117" t="str">
        <f t="shared" si="13"/>
        <v/>
      </c>
      <c r="F107" s="117" t="str">
        <f t="shared" si="14"/>
        <v/>
      </c>
      <c r="G107" s="90" t="str">
        <f t="shared" si="8"/>
        <v/>
      </c>
    </row>
    <row r="108" spans="1:7" x14ac:dyDescent="0.25">
      <c r="A108" s="116" t="str">
        <f t="shared" si="9"/>
        <v/>
      </c>
      <c r="B108" s="100" t="str">
        <f t="shared" si="10"/>
        <v/>
      </c>
      <c r="C108" s="90" t="str">
        <f t="shared" si="11"/>
        <v/>
      </c>
      <c r="D108" s="117" t="str">
        <f t="shared" si="12"/>
        <v/>
      </c>
      <c r="E108" s="117" t="str">
        <f t="shared" si="13"/>
        <v/>
      </c>
      <c r="F108" s="117" t="str">
        <f t="shared" si="14"/>
        <v/>
      </c>
      <c r="G108" s="90" t="str">
        <f t="shared" si="8"/>
        <v/>
      </c>
    </row>
    <row r="109" spans="1:7" x14ac:dyDescent="0.25">
      <c r="A109" s="116" t="str">
        <f t="shared" si="9"/>
        <v/>
      </c>
      <c r="B109" s="100" t="str">
        <f t="shared" si="10"/>
        <v/>
      </c>
      <c r="C109" s="90" t="str">
        <f t="shared" si="11"/>
        <v/>
      </c>
      <c r="D109" s="117" t="str">
        <f t="shared" si="12"/>
        <v/>
      </c>
      <c r="E109" s="117" t="str">
        <f t="shared" si="13"/>
        <v/>
      </c>
      <c r="F109" s="117" t="str">
        <f t="shared" si="14"/>
        <v/>
      </c>
      <c r="G109" s="90" t="str">
        <f t="shared" si="8"/>
        <v/>
      </c>
    </row>
    <row r="110" spans="1:7" x14ac:dyDescent="0.25">
      <c r="A110" s="116" t="str">
        <f t="shared" si="9"/>
        <v/>
      </c>
      <c r="B110" s="100" t="str">
        <f t="shared" si="10"/>
        <v/>
      </c>
      <c r="C110" s="90" t="str">
        <f t="shared" si="11"/>
        <v/>
      </c>
      <c r="D110" s="117" t="str">
        <f t="shared" si="12"/>
        <v/>
      </c>
      <c r="E110" s="117" t="str">
        <f t="shared" si="13"/>
        <v/>
      </c>
      <c r="F110" s="117" t="str">
        <f t="shared" si="14"/>
        <v/>
      </c>
      <c r="G110" s="90" t="str">
        <f t="shared" si="8"/>
        <v/>
      </c>
    </row>
    <row r="111" spans="1:7" x14ac:dyDescent="0.25">
      <c r="A111" s="116" t="str">
        <f t="shared" si="9"/>
        <v/>
      </c>
      <c r="B111" s="100" t="str">
        <f t="shared" si="10"/>
        <v/>
      </c>
      <c r="C111" s="90" t="str">
        <f t="shared" si="11"/>
        <v/>
      </c>
      <c r="D111" s="117" t="str">
        <f t="shared" si="12"/>
        <v/>
      </c>
      <c r="E111" s="117" t="str">
        <f t="shared" si="13"/>
        <v/>
      </c>
      <c r="F111" s="117" t="str">
        <f t="shared" si="14"/>
        <v/>
      </c>
      <c r="G111" s="90" t="str">
        <f t="shared" si="8"/>
        <v/>
      </c>
    </row>
    <row r="112" spans="1:7" x14ac:dyDescent="0.25">
      <c r="A112" s="116" t="str">
        <f t="shared" si="9"/>
        <v/>
      </c>
      <c r="B112" s="100" t="str">
        <f t="shared" si="10"/>
        <v/>
      </c>
      <c r="C112" s="90" t="str">
        <f t="shared" si="11"/>
        <v/>
      </c>
      <c r="D112" s="117" t="str">
        <f t="shared" si="12"/>
        <v/>
      </c>
      <c r="E112" s="117" t="str">
        <f t="shared" si="13"/>
        <v/>
      </c>
      <c r="F112" s="117" t="str">
        <f t="shared" si="14"/>
        <v/>
      </c>
      <c r="G112" s="90" t="str">
        <f t="shared" si="8"/>
        <v/>
      </c>
    </row>
    <row r="113" spans="1:7" x14ac:dyDescent="0.25">
      <c r="A113" s="116" t="str">
        <f t="shared" si="9"/>
        <v/>
      </c>
      <c r="B113" s="100" t="str">
        <f t="shared" si="10"/>
        <v/>
      </c>
      <c r="C113" s="90" t="str">
        <f t="shared" si="11"/>
        <v/>
      </c>
      <c r="D113" s="117" t="str">
        <f t="shared" si="12"/>
        <v/>
      </c>
      <c r="E113" s="117" t="str">
        <f t="shared" si="13"/>
        <v/>
      </c>
      <c r="F113" s="117" t="str">
        <f t="shared" si="14"/>
        <v/>
      </c>
      <c r="G113" s="90" t="str">
        <f t="shared" si="8"/>
        <v/>
      </c>
    </row>
    <row r="114" spans="1:7" x14ac:dyDescent="0.25">
      <c r="A114" s="116" t="str">
        <f t="shared" si="9"/>
        <v/>
      </c>
      <c r="B114" s="100" t="str">
        <f t="shared" si="10"/>
        <v/>
      </c>
      <c r="C114" s="90" t="str">
        <f t="shared" si="11"/>
        <v/>
      </c>
      <c r="D114" s="117" t="str">
        <f t="shared" si="12"/>
        <v/>
      </c>
      <c r="E114" s="117" t="str">
        <f t="shared" si="13"/>
        <v/>
      </c>
      <c r="F114" s="117" t="str">
        <f t="shared" si="14"/>
        <v/>
      </c>
      <c r="G114" s="90" t="str">
        <f t="shared" si="8"/>
        <v/>
      </c>
    </row>
    <row r="115" spans="1:7" x14ac:dyDescent="0.25">
      <c r="A115" s="116" t="str">
        <f t="shared" si="9"/>
        <v/>
      </c>
      <c r="B115" s="100" t="str">
        <f t="shared" si="10"/>
        <v/>
      </c>
      <c r="C115" s="90" t="str">
        <f t="shared" si="11"/>
        <v/>
      </c>
      <c r="D115" s="117" t="str">
        <f t="shared" si="12"/>
        <v/>
      </c>
      <c r="E115" s="117" t="str">
        <f t="shared" si="13"/>
        <v/>
      </c>
      <c r="F115" s="117" t="str">
        <f t="shared" si="14"/>
        <v/>
      </c>
      <c r="G115" s="90" t="str">
        <f t="shared" si="8"/>
        <v/>
      </c>
    </row>
    <row r="116" spans="1:7" x14ac:dyDescent="0.25">
      <c r="A116" s="116" t="str">
        <f t="shared" si="9"/>
        <v/>
      </c>
      <c r="B116" s="100" t="str">
        <f t="shared" si="10"/>
        <v/>
      </c>
      <c r="C116" s="90" t="str">
        <f t="shared" si="11"/>
        <v/>
      </c>
      <c r="D116" s="117" t="str">
        <f t="shared" si="12"/>
        <v/>
      </c>
      <c r="E116" s="117" t="str">
        <f t="shared" si="13"/>
        <v/>
      </c>
      <c r="F116" s="117" t="str">
        <f t="shared" si="14"/>
        <v/>
      </c>
      <c r="G116" s="90" t="str">
        <f t="shared" si="8"/>
        <v/>
      </c>
    </row>
    <row r="117" spans="1:7" x14ac:dyDescent="0.25">
      <c r="A117" s="116" t="str">
        <f t="shared" si="9"/>
        <v/>
      </c>
      <c r="B117" s="100" t="str">
        <f t="shared" si="10"/>
        <v/>
      </c>
      <c r="C117" s="90" t="str">
        <f t="shared" si="11"/>
        <v/>
      </c>
      <c r="D117" s="117" t="str">
        <f t="shared" si="12"/>
        <v/>
      </c>
      <c r="E117" s="117" t="str">
        <f t="shared" si="13"/>
        <v/>
      </c>
      <c r="F117" s="117" t="str">
        <f t="shared" si="14"/>
        <v/>
      </c>
      <c r="G117" s="90" t="str">
        <f t="shared" si="8"/>
        <v/>
      </c>
    </row>
    <row r="118" spans="1:7" x14ac:dyDescent="0.25">
      <c r="A118" s="116" t="str">
        <f t="shared" si="9"/>
        <v/>
      </c>
      <c r="B118" s="100" t="str">
        <f t="shared" si="10"/>
        <v/>
      </c>
      <c r="C118" s="90" t="str">
        <f t="shared" si="11"/>
        <v/>
      </c>
      <c r="D118" s="117" t="str">
        <f t="shared" si="12"/>
        <v/>
      </c>
      <c r="E118" s="117" t="str">
        <f t="shared" si="13"/>
        <v/>
      </c>
      <c r="F118" s="117" t="str">
        <f t="shared" si="14"/>
        <v/>
      </c>
      <c r="G118" s="90" t="str">
        <f t="shared" si="8"/>
        <v/>
      </c>
    </row>
    <row r="119" spans="1:7" x14ac:dyDescent="0.25">
      <c r="A119" s="116" t="str">
        <f t="shared" si="9"/>
        <v/>
      </c>
      <c r="B119" s="100" t="str">
        <f t="shared" si="10"/>
        <v/>
      </c>
      <c r="C119" s="90" t="str">
        <f t="shared" si="11"/>
        <v/>
      </c>
      <c r="D119" s="117" t="str">
        <f t="shared" si="12"/>
        <v/>
      </c>
      <c r="E119" s="117" t="str">
        <f t="shared" si="13"/>
        <v/>
      </c>
      <c r="F119" s="117" t="str">
        <f t="shared" si="14"/>
        <v/>
      </c>
      <c r="G119" s="90" t="str">
        <f t="shared" si="8"/>
        <v/>
      </c>
    </row>
    <row r="120" spans="1:7" x14ac:dyDescent="0.25">
      <c r="A120" s="116" t="str">
        <f t="shared" si="9"/>
        <v/>
      </c>
      <c r="B120" s="100" t="str">
        <f t="shared" si="10"/>
        <v/>
      </c>
      <c r="C120" s="90" t="str">
        <f t="shared" si="11"/>
        <v/>
      </c>
      <c r="D120" s="117" t="str">
        <f t="shared" si="12"/>
        <v/>
      </c>
      <c r="E120" s="117" t="str">
        <f t="shared" si="13"/>
        <v/>
      </c>
      <c r="F120" s="117" t="str">
        <f t="shared" si="14"/>
        <v/>
      </c>
      <c r="G120" s="90" t="str">
        <f t="shared" si="8"/>
        <v/>
      </c>
    </row>
    <row r="121" spans="1:7" x14ac:dyDescent="0.25">
      <c r="A121" s="116" t="str">
        <f t="shared" si="9"/>
        <v/>
      </c>
      <c r="B121" s="100" t="str">
        <f t="shared" si="10"/>
        <v/>
      </c>
      <c r="C121" s="90" t="str">
        <f t="shared" si="11"/>
        <v/>
      </c>
      <c r="D121" s="117" t="str">
        <f t="shared" si="12"/>
        <v/>
      </c>
      <c r="E121" s="117" t="str">
        <f t="shared" si="13"/>
        <v/>
      </c>
      <c r="F121" s="117" t="str">
        <f t="shared" si="14"/>
        <v/>
      </c>
      <c r="G121" s="90" t="str">
        <f t="shared" si="8"/>
        <v/>
      </c>
    </row>
    <row r="122" spans="1:7" x14ac:dyDescent="0.25">
      <c r="A122" s="116" t="str">
        <f t="shared" si="9"/>
        <v/>
      </c>
      <c r="B122" s="100" t="str">
        <f t="shared" si="10"/>
        <v/>
      </c>
      <c r="C122" s="90" t="str">
        <f t="shared" si="11"/>
        <v/>
      </c>
      <c r="D122" s="117" t="str">
        <f t="shared" si="12"/>
        <v/>
      </c>
      <c r="E122" s="117" t="str">
        <f t="shared" si="13"/>
        <v/>
      </c>
      <c r="F122" s="117" t="str">
        <f t="shared" si="14"/>
        <v/>
      </c>
      <c r="G122" s="90" t="str">
        <f t="shared" si="8"/>
        <v/>
      </c>
    </row>
    <row r="123" spans="1:7" x14ac:dyDescent="0.25">
      <c r="A123" s="116" t="str">
        <f t="shared" si="9"/>
        <v/>
      </c>
      <c r="B123" s="100" t="str">
        <f t="shared" si="10"/>
        <v/>
      </c>
      <c r="C123" s="90" t="str">
        <f t="shared" si="11"/>
        <v/>
      </c>
      <c r="D123" s="117" t="str">
        <f t="shared" si="12"/>
        <v/>
      </c>
      <c r="E123" s="117" t="str">
        <f t="shared" si="13"/>
        <v/>
      </c>
      <c r="F123" s="117" t="str">
        <f t="shared" si="14"/>
        <v/>
      </c>
      <c r="G123" s="90" t="str">
        <f t="shared" si="8"/>
        <v/>
      </c>
    </row>
    <row r="124" spans="1:7" x14ac:dyDescent="0.25">
      <c r="A124" s="116" t="str">
        <f t="shared" si="9"/>
        <v/>
      </c>
      <c r="B124" s="100" t="str">
        <f t="shared" si="10"/>
        <v/>
      </c>
      <c r="C124" s="90" t="str">
        <f t="shared" si="11"/>
        <v/>
      </c>
      <c r="D124" s="117" t="str">
        <f t="shared" si="12"/>
        <v/>
      </c>
      <c r="E124" s="117" t="str">
        <f t="shared" si="13"/>
        <v/>
      </c>
      <c r="F124" s="117" t="str">
        <f t="shared" si="14"/>
        <v/>
      </c>
      <c r="G124" s="90" t="str">
        <f t="shared" si="8"/>
        <v/>
      </c>
    </row>
    <row r="125" spans="1:7" x14ac:dyDescent="0.25">
      <c r="A125" s="116" t="str">
        <f t="shared" si="9"/>
        <v/>
      </c>
      <c r="B125" s="100" t="str">
        <f t="shared" si="10"/>
        <v/>
      </c>
      <c r="C125" s="90" t="str">
        <f t="shared" si="11"/>
        <v/>
      </c>
      <c r="D125" s="117" t="str">
        <f t="shared" si="12"/>
        <v/>
      </c>
      <c r="E125" s="117" t="str">
        <f t="shared" si="13"/>
        <v/>
      </c>
      <c r="F125" s="117" t="str">
        <f t="shared" si="14"/>
        <v/>
      </c>
      <c r="G125" s="90" t="str">
        <f t="shared" si="8"/>
        <v/>
      </c>
    </row>
    <row r="126" spans="1:7" x14ac:dyDescent="0.25">
      <c r="A126" s="116" t="str">
        <f t="shared" si="9"/>
        <v/>
      </c>
      <c r="B126" s="100" t="str">
        <f t="shared" si="10"/>
        <v/>
      </c>
      <c r="C126" s="90" t="str">
        <f t="shared" si="11"/>
        <v/>
      </c>
      <c r="D126" s="117" t="str">
        <f t="shared" si="12"/>
        <v/>
      </c>
      <c r="E126" s="117" t="str">
        <f t="shared" si="13"/>
        <v/>
      </c>
      <c r="F126" s="117" t="str">
        <f t="shared" si="14"/>
        <v/>
      </c>
      <c r="G126" s="90" t="str">
        <f t="shared" si="8"/>
        <v/>
      </c>
    </row>
    <row r="127" spans="1:7" x14ac:dyDescent="0.25">
      <c r="A127" s="116" t="str">
        <f t="shared" si="9"/>
        <v/>
      </c>
      <c r="B127" s="100" t="str">
        <f t="shared" si="10"/>
        <v/>
      </c>
      <c r="C127" s="90" t="str">
        <f t="shared" si="11"/>
        <v/>
      </c>
      <c r="D127" s="117" t="str">
        <f t="shared" si="12"/>
        <v/>
      </c>
      <c r="E127" s="117" t="str">
        <f t="shared" si="13"/>
        <v/>
      </c>
      <c r="F127" s="117" t="str">
        <f t="shared" si="14"/>
        <v/>
      </c>
      <c r="G127" s="90" t="str">
        <f t="shared" si="8"/>
        <v/>
      </c>
    </row>
    <row r="128" spans="1:7" x14ac:dyDescent="0.25">
      <c r="A128" s="116" t="str">
        <f t="shared" si="9"/>
        <v/>
      </c>
      <c r="B128" s="100" t="str">
        <f t="shared" si="10"/>
        <v/>
      </c>
      <c r="C128" s="90" t="str">
        <f t="shared" si="11"/>
        <v/>
      </c>
      <c r="D128" s="117" t="str">
        <f t="shared" si="12"/>
        <v/>
      </c>
      <c r="E128" s="117" t="str">
        <f t="shared" si="13"/>
        <v/>
      </c>
      <c r="F128" s="117" t="str">
        <f t="shared" si="14"/>
        <v/>
      </c>
      <c r="G128" s="90" t="str">
        <f t="shared" si="8"/>
        <v/>
      </c>
    </row>
    <row r="129" spans="1:7" x14ac:dyDescent="0.25">
      <c r="A129" s="116" t="str">
        <f t="shared" si="9"/>
        <v/>
      </c>
      <c r="B129" s="100" t="str">
        <f t="shared" si="10"/>
        <v/>
      </c>
      <c r="C129" s="90" t="str">
        <f t="shared" si="11"/>
        <v/>
      </c>
      <c r="D129" s="117" t="str">
        <f t="shared" si="12"/>
        <v/>
      </c>
      <c r="E129" s="117" t="str">
        <f t="shared" si="13"/>
        <v/>
      </c>
      <c r="F129" s="117" t="str">
        <f t="shared" si="14"/>
        <v/>
      </c>
      <c r="G129" s="90" t="str">
        <f t="shared" si="8"/>
        <v/>
      </c>
    </row>
    <row r="130" spans="1:7" x14ac:dyDescent="0.25">
      <c r="A130" s="116" t="str">
        <f t="shared" si="9"/>
        <v/>
      </c>
      <c r="B130" s="100" t="str">
        <f t="shared" si="10"/>
        <v/>
      </c>
      <c r="C130" s="90" t="str">
        <f t="shared" si="11"/>
        <v/>
      </c>
      <c r="D130" s="117" t="str">
        <f t="shared" si="12"/>
        <v/>
      </c>
      <c r="E130" s="117" t="str">
        <f t="shared" si="13"/>
        <v/>
      </c>
      <c r="F130" s="117" t="str">
        <f t="shared" si="14"/>
        <v/>
      </c>
      <c r="G130" s="90" t="str">
        <f t="shared" si="8"/>
        <v/>
      </c>
    </row>
    <row r="131" spans="1:7" x14ac:dyDescent="0.25">
      <c r="A131" s="116" t="str">
        <f t="shared" si="9"/>
        <v/>
      </c>
      <c r="B131" s="100" t="str">
        <f t="shared" si="10"/>
        <v/>
      </c>
      <c r="C131" s="90" t="str">
        <f t="shared" si="11"/>
        <v/>
      </c>
      <c r="D131" s="117" t="str">
        <f t="shared" si="12"/>
        <v/>
      </c>
      <c r="E131" s="117" t="str">
        <f t="shared" si="13"/>
        <v/>
      </c>
      <c r="F131" s="117" t="str">
        <f t="shared" si="14"/>
        <v/>
      </c>
      <c r="G131" s="90" t="str">
        <f t="shared" si="8"/>
        <v/>
      </c>
    </row>
    <row r="132" spans="1:7" x14ac:dyDescent="0.25">
      <c r="A132" s="116" t="str">
        <f t="shared" si="9"/>
        <v/>
      </c>
      <c r="B132" s="100" t="str">
        <f t="shared" si="10"/>
        <v/>
      </c>
      <c r="C132" s="90" t="str">
        <f t="shared" si="11"/>
        <v/>
      </c>
      <c r="D132" s="117" t="str">
        <f t="shared" si="12"/>
        <v/>
      </c>
      <c r="E132" s="117" t="str">
        <f t="shared" si="13"/>
        <v/>
      </c>
      <c r="F132" s="117" t="str">
        <f t="shared" si="14"/>
        <v/>
      </c>
      <c r="G132" s="90" t="str">
        <f t="shared" si="8"/>
        <v/>
      </c>
    </row>
    <row r="133" spans="1:7" x14ac:dyDescent="0.25">
      <c r="A133" s="116" t="str">
        <f t="shared" si="9"/>
        <v/>
      </c>
      <c r="B133" s="100" t="str">
        <f t="shared" si="10"/>
        <v/>
      </c>
      <c r="C133" s="90" t="str">
        <f t="shared" si="11"/>
        <v/>
      </c>
      <c r="D133" s="117" t="str">
        <f t="shared" si="12"/>
        <v/>
      </c>
      <c r="E133" s="117" t="str">
        <f t="shared" si="13"/>
        <v/>
      </c>
      <c r="F133" s="117" t="str">
        <f t="shared" si="14"/>
        <v/>
      </c>
      <c r="G133" s="90" t="str">
        <f t="shared" si="8"/>
        <v/>
      </c>
    </row>
    <row r="134" spans="1:7" x14ac:dyDescent="0.25">
      <c r="A134" s="116" t="str">
        <f t="shared" si="9"/>
        <v/>
      </c>
      <c r="B134" s="100" t="str">
        <f t="shared" si="10"/>
        <v/>
      </c>
      <c r="C134" s="90" t="str">
        <f t="shared" si="11"/>
        <v/>
      </c>
      <c r="D134" s="117" t="str">
        <f t="shared" si="12"/>
        <v/>
      </c>
      <c r="E134" s="117" t="str">
        <f t="shared" si="13"/>
        <v/>
      </c>
      <c r="F134" s="117" t="str">
        <f t="shared" si="14"/>
        <v/>
      </c>
      <c r="G134" s="90" t="str">
        <f t="shared" si="8"/>
        <v/>
      </c>
    </row>
    <row r="135" spans="1:7" x14ac:dyDescent="0.25">
      <c r="A135" s="116" t="str">
        <f t="shared" si="9"/>
        <v/>
      </c>
      <c r="B135" s="100" t="str">
        <f t="shared" si="10"/>
        <v/>
      </c>
      <c r="C135" s="90" t="str">
        <f t="shared" si="11"/>
        <v/>
      </c>
      <c r="D135" s="117" t="str">
        <f t="shared" si="12"/>
        <v/>
      </c>
      <c r="E135" s="117" t="str">
        <f t="shared" si="13"/>
        <v/>
      </c>
      <c r="F135" s="117" t="str">
        <f t="shared" si="14"/>
        <v/>
      </c>
      <c r="G135" s="90" t="str">
        <f t="shared" si="8"/>
        <v/>
      </c>
    </row>
    <row r="136" spans="1:7" x14ac:dyDescent="0.25">
      <c r="A136" s="116" t="str">
        <f t="shared" si="9"/>
        <v/>
      </c>
      <c r="B136" s="100" t="str">
        <f t="shared" si="10"/>
        <v/>
      </c>
      <c r="C136" s="90" t="str">
        <f t="shared" si="11"/>
        <v/>
      </c>
      <c r="D136" s="117" t="str">
        <f t="shared" si="12"/>
        <v/>
      </c>
      <c r="E136" s="117" t="str">
        <f t="shared" si="13"/>
        <v/>
      </c>
      <c r="F136" s="117" t="str">
        <f t="shared" si="14"/>
        <v/>
      </c>
      <c r="G136" s="90" t="str">
        <f t="shared" si="8"/>
        <v/>
      </c>
    </row>
    <row r="137" spans="1:7" x14ac:dyDescent="0.25">
      <c r="A137" s="116" t="str">
        <f t="shared" si="9"/>
        <v/>
      </c>
      <c r="B137" s="100" t="str">
        <f t="shared" si="10"/>
        <v/>
      </c>
      <c r="C137" s="90" t="str">
        <f t="shared" si="11"/>
        <v/>
      </c>
      <c r="D137" s="117" t="str">
        <f t="shared" si="12"/>
        <v/>
      </c>
      <c r="E137" s="117" t="str">
        <f t="shared" si="13"/>
        <v/>
      </c>
      <c r="F137" s="117" t="str">
        <f t="shared" si="14"/>
        <v/>
      </c>
      <c r="G137" s="90" t="str">
        <f t="shared" si="8"/>
        <v/>
      </c>
    </row>
    <row r="138" spans="1:7" x14ac:dyDescent="0.25">
      <c r="A138" s="116" t="str">
        <f t="shared" si="9"/>
        <v/>
      </c>
      <c r="B138" s="100" t="str">
        <f t="shared" si="10"/>
        <v/>
      </c>
      <c r="C138" s="90" t="str">
        <f t="shared" si="11"/>
        <v/>
      </c>
      <c r="D138" s="117" t="str">
        <f t="shared" si="12"/>
        <v/>
      </c>
      <c r="E138" s="117" t="str">
        <f t="shared" si="13"/>
        <v/>
      </c>
      <c r="F138" s="117" t="str">
        <f t="shared" si="14"/>
        <v/>
      </c>
      <c r="G138" s="90" t="str">
        <f t="shared" si="8"/>
        <v/>
      </c>
    </row>
    <row r="139" spans="1:7" x14ac:dyDescent="0.25">
      <c r="A139" s="116" t="str">
        <f t="shared" si="9"/>
        <v/>
      </c>
      <c r="B139" s="100" t="str">
        <f t="shared" si="10"/>
        <v/>
      </c>
      <c r="C139" s="90" t="str">
        <f t="shared" si="11"/>
        <v/>
      </c>
      <c r="D139" s="117" t="str">
        <f t="shared" si="12"/>
        <v/>
      </c>
      <c r="E139" s="117" t="str">
        <f t="shared" si="13"/>
        <v/>
      </c>
      <c r="F139" s="117" t="str">
        <f t="shared" si="14"/>
        <v/>
      </c>
      <c r="G139" s="90" t="str">
        <f t="shared" si="8"/>
        <v/>
      </c>
    </row>
    <row r="140" spans="1:7" x14ac:dyDescent="0.25">
      <c r="A140" s="116" t="str">
        <f t="shared" si="9"/>
        <v/>
      </c>
      <c r="B140" s="100" t="str">
        <f t="shared" si="10"/>
        <v/>
      </c>
      <c r="C140" s="90" t="str">
        <f t="shared" si="11"/>
        <v/>
      </c>
      <c r="D140" s="117" t="str">
        <f t="shared" si="12"/>
        <v/>
      </c>
      <c r="E140" s="117" t="str">
        <f t="shared" si="13"/>
        <v/>
      </c>
      <c r="F140" s="117" t="str">
        <f t="shared" si="14"/>
        <v/>
      </c>
      <c r="G140" s="90" t="str">
        <f t="shared" si="8"/>
        <v/>
      </c>
    </row>
    <row r="141" spans="1:7" x14ac:dyDescent="0.25">
      <c r="A141" s="116" t="str">
        <f t="shared" si="9"/>
        <v/>
      </c>
      <c r="B141" s="100" t="str">
        <f t="shared" si="10"/>
        <v/>
      </c>
      <c r="C141" s="90" t="str">
        <f t="shared" si="11"/>
        <v/>
      </c>
      <c r="D141" s="117" t="str">
        <f t="shared" si="12"/>
        <v/>
      </c>
      <c r="E141" s="117" t="str">
        <f t="shared" si="13"/>
        <v/>
      </c>
      <c r="F141" s="117" t="str">
        <f t="shared" si="14"/>
        <v/>
      </c>
      <c r="G141" s="90" t="str">
        <f t="shared" si="8"/>
        <v/>
      </c>
    </row>
    <row r="142" spans="1:7" x14ac:dyDescent="0.25">
      <c r="A142" s="116" t="str">
        <f t="shared" si="9"/>
        <v/>
      </c>
      <c r="B142" s="100" t="str">
        <f t="shared" si="10"/>
        <v/>
      </c>
      <c r="C142" s="90" t="str">
        <f t="shared" si="11"/>
        <v/>
      </c>
      <c r="D142" s="117" t="str">
        <f t="shared" si="12"/>
        <v/>
      </c>
      <c r="E142" s="117" t="str">
        <f t="shared" si="13"/>
        <v/>
      </c>
      <c r="F142" s="117" t="str">
        <f t="shared" si="14"/>
        <v/>
      </c>
      <c r="G142" s="90" t="str">
        <f t="shared" si="8"/>
        <v/>
      </c>
    </row>
    <row r="143" spans="1:7" x14ac:dyDescent="0.25">
      <c r="A143" s="116" t="str">
        <f t="shared" si="9"/>
        <v/>
      </c>
      <c r="B143" s="100" t="str">
        <f t="shared" si="10"/>
        <v/>
      </c>
      <c r="C143" s="90" t="str">
        <f t="shared" si="11"/>
        <v/>
      </c>
      <c r="D143" s="117" t="str">
        <f t="shared" si="12"/>
        <v/>
      </c>
      <c r="E143" s="117" t="str">
        <f t="shared" si="13"/>
        <v/>
      </c>
      <c r="F143" s="117" t="str">
        <f t="shared" si="14"/>
        <v/>
      </c>
      <c r="G143" s="90" t="str">
        <f t="shared" si="8"/>
        <v/>
      </c>
    </row>
    <row r="144" spans="1:7" x14ac:dyDescent="0.25">
      <c r="A144" s="116" t="str">
        <f t="shared" si="9"/>
        <v/>
      </c>
      <c r="B144" s="100" t="str">
        <f t="shared" si="10"/>
        <v/>
      </c>
      <c r="C144" s="90" t="str">
        <f t="shared" si="11"/>
        <v/>
      </c>
      <c r="D144" s="117" t="str">
        <f t="shared" si="12"/>
        <v/>
      </c>
      <c r="E144" s="117" t="str">
        <f t="shared" si="13"/>
        <v/>
      </c>
      <c r="F144" s="117" t="str">
        <f t="shared" si="14"/>
        <v/>
      </c>
      <c r="G144" s="90" t="str">
        <f t="shared" ref="G144:G207" si="15">IF(B144="","",SUM(C144)-SUM(E144))</f>
        <v/>
      </c>
    </row>
    <row r="145" spans="1:7" x14ac:dyDescent="0.25">
      <c r="A145" s="116" t="str">
        <f t="shared" ref="A145:A208" si="16">IF(B145="","",EDATE(A144,1))</f>
        <v/>
      </c>
      <c r="B145" s="100" t="str">
        <f t="shared" ref="B145:B208" si="17">IF(B144="","",IF(SUM(B144)+1&lt;=$E$7,SUM(B144)+1,""))</f>
        <v/>
      </c>
      <c r="C145" s="90" t="str">
        <f t="shared" ref="C145:C208" si="18">IF(B145="","",G144)</f>
        <v/>
      </c>
      <c r="D145" s="117" t="str">
        <f t="shared" ref="D145:D208" si="19">IF(B145="","",IPMT($E$11/12,B145,$E$7,-$E$8,$E$9,0))</f>
        <v/>
      </c>
      <c r="E145" s="117" t="str">
        <f t="shared" ref="E145:E208" si="20">IF(B145="","",PPMT($E$11/12,B145,$E$7,-$E$8,$E$9,0))</f>
        <v/>
      </c>
      <c r="F145" s="117" t="str">
        <f t="shared" ref="F145:F208" si="21">IF(B145="","",SUM(D145:E145))</f>
        <v/>
      </c>
      <c r="G145" s="90" t="str">
        <f t="shared" si="15"/>
        <v/>
      </c>
    </row>
    <row r="146" spans="1:7" x14ac:dyDescent="0.25">
      <c r="A146" s="116" t="str">
        <f t="shared" si="16"/>
        <v/>
      </c>
      <c r="B146" s="100" t="str">
        <f t="shared" si="17"/>
        <v/>
      </c>
      <c r="C146" s="90" t="str">
        <f t="shared" si="18"/>
        <v/>
      </c>
      <c r="D146" s="117" t="str">
        <f t="shared" si="19"/>
        <v/>
      </c>
      <c r="E146" s="117" t="str">
        <f t="shared" si="20"/>
        <v/>
      </c>
      <c r="F146" s="117" t="str">
        <f t="shared" si="21"/>
        <v/>
      </c>
      <c r="G146" s="90" t="str">
        <f t="shared" si="15"/>
        <v/>
      </c>
    </row>
    <row r="147" spans="1:7" x14ac:dyDescent="0.25">
      <c r="A147" s="116" t="str">
        <f t="shared" si="16"/>
        <v/>
      </c>
      <c r="B147" s="100" t="str">
        <f t="shared" si="17"/>
        <v/>
      </c>
      <c r="C147" s="90" t="str">
        <f t="shared" si="18"/>
        <v/>
      </c>
      <c r="D147" s="117" t="str">
        <f t="shared" si="19"/>
        <v/>
      </c>
      <c r="E147" s="117" t="str">
        <f t="shared" si="20"/>
        <v/>
      </c>
      <c r="F147" s="117" t="str">
        <f t="shared" si="21"/>
        <v/>
      </c>
      <c r="G147" s="90" t="str">
        <f t="shared" si="15"/>
        <v/>
      </c>
    </row>
    <row r="148" spans="1:7" x14ac:dyDescent="0.25">
      <c r="A148" s="116" t="str">
        <f t="shared" si="16"/>
        <v/>
      </c>
      <c r="B148" s="100" t="str">
        <f t="shared" si="17"/>
        <v/>
      </c>
      <c r="C148" s="90" t="str">
        <f t="shared" si="18"/>
        <v/>
      </c>
      <c r="D148" s="117" t="str">
        <f t="shared" si="19"/>
        <v/>
      </c>
      <c r="E148" s="117" t="str">
        <f t="shared" si="20"/>
        <v/>
      </c>
      <c r="F148" s="117" t="str">
        <f t="shared" si="21"/>
        <v/>
      </c>
      <c r="G148" s="90" t="str">
        <f t="shared" si="15"/>
        <v/>
      </c>
    </row>
    <row r="149" spans="1:7" x14ac:dyDescent="0.25">
      <c r="A149" s="116" t="str">
        <f t="shared" si="16"/>
        <v/>
      </c>
      <c r="B149" s="100" t="str">
        <f t="shared" si="17"/>
        <v/>
      </c>
      <c r="C149" s="90" t="str">
        <f t="shared" si="18"/>
        <v/>
      </c>
      <c r="D149" s="117" t="str">
        <f t="shared" si="19"/>
        <v/>
      </c>
      <c r="E149" s="117" t="str">
        <f t="shared" si="20"/>
        <v/>
      </c>
      <c r="F149" s="117" t="str">
        <f t="shared" si="21"/>
        <v/>
      </c>
      <c r="G149" s="90" t="str">
        <f t="shared" si="15"/>
        <v/>
      </c>
    </row>
    <row r="150" spans="1:7" x14ac:dyDescent="0.25">
      <c r="A150" s="116" t="str">
        <f t="shared" si="16"/>
        <v/>
      </c>
      <c r="B150" s="100" t="str">
        <f t="shared" si="17"/>
        <v/>
      </c>
      <c r="C150" s="90" t="str">
        <f t="shared" si="18"/>
        <v/>
      </c>
      <c r="D150" s="117" t="str">
        <f t="shared" si="19"/>
        <v/>
      </c>
      <c r="E150" s="117" t="str">
        <f t="shared" si="20"/>
        <v/>
      </c>
      <c r="F150" s="117" t="str">
        <f t="shared" si="21"/>
        <v/>
      </c>
      <c r="G150" s="90" t="str">
        <f t="shared" si="15"/>
        <v/>
      </c>
    </row>
    <row r="151" spans="1:7" x14ac:dyDescent="0.25">
      <c r="A151" s="116" t="str">
        <f t="shared" si="16"/>
        <v/>
      </c>
      <c r="B151" s="100" t="str">
        <f t="shared" si="17"/>
        <v/>
      </c>
      <c r="C151" s="90" t="str">
        <f t="shared" si="18"/>
        <v/>
      </c>
      <c r="D151" s="117" t="str">
        <f t="shared" si="19"/>
        <v/>
      </c>
      <c r="E151" s="117" t="str">
        <f t="shared" si="20"/>
        <v/>
      </c>
      <c r="F151" s="117" t="str">
        <f t="shared" si="21"/>
        <v/>
      </c>
      <c r="G151" s="90" t="str">
        <f t="shared" si="15"/>
        <v/>
      </c>
    </row>
    <row r="152" spans="1:7" x14ac:dyDescent="0.25">
      <c r="A152" s="116" t="str">
        <f t="shared" si="16"/>
        <v/>
      </c>
      <c r="B152" s="100" t="str">
        <f t="shared" si="17"/>
        <v/>
      </c>
      <c r="C152" s="90" t="str">
        <f t="shared" si="18"/>
        <v/>
      </c>
      <c r="D152" s="117" t="str">
        <f t="shared" si="19"/>
        <v/>
      </c>
      <c r="E152" s="117" t="str">
        <f t="shared" si="20"/>
        <v/>
      </c>
      <c r="F152" s="117" t="str">
        <f t="shared" si="21"/>
        <v/>
      </c>
      <c r="G152" s="90" t="str">
        <f t="shared" si="15"/>
        <v/>
      </c>
    </row>
    <row r="153" spans="1:7" x14ac:dyDescent="0.25">
      <c r="A153" s="116" t="str">
        <f t="shared" si="16"/>
        <v/>
      </c>
      <c r="B153" s="100" t="str">
        <f t="shared" si="17"/>
        <v/>
      </c>
      <c r="C153" s="90" t="str">
        <f t="shared" si="18"/>
        <v/>
      </c>
      <c r="D153" s="117" t="str">
        <f t="shared" si="19"/>
        <v/>
      </c>
      <c r="E153" s="117" t="str">
        <f t="shared" si="20"/>
        <v/>
      </c>
      <c r="F153" s="117" t="str">
        <f t="shared" si="21"/>
        <v/>
      </c>
      <c r="G153" s="90" t="str">
        <f t="shared" si="15"/>
        <v/>
      </c>
    </row>
    <row r="154" spans="1:7" x14ac:dyDescent="0.25">
      <c r="A154" s="116" t="str">
        <f t="shared" si="16"/>
        <v/>
      </c>
      <c r="B154" s="100" t="str">
        <f t="shared" si="17"/>
        <v/>
      </c>
      <c r="C154" s="90" t="str">
        <f t="shared" si="18"/>
        <v/>
      </c>
      <c r="D154" s="117" t="str">
        <f t="shared" si="19"/>
        <v/>
      </c>
      <c r="E154" s="117" t="str">
        <f t="shared" si="20"/>
        <v/>
      </c>
      <c r="F154" s="117" t="str">
        <f t="shared" si="21"/>
        <v/>
      </c>
      <c r="G154" s="90" t="str">
        <f t="shared" si="15"/>
        <v/>
      </c>
    </row>
    <row r="155" spans="1:7" x14ac:dyDescent="0.25">
      <c r="A155" s="116" t="str">
        <f t="shared" si="16"/>
        <v/>
      </c>
      <c r="B155" s="100" t="str">
        <f t="shared" si="17"/>
        <v/>
      </c>
      <c r="C155" s="90" t="str">
        <f t="shared" si="18"/>
        <v/>
      </c>
      <c r="D155" s="117" t="str">
        <f t="shared" si="19"/>
        <v/>
      </c>
      <c r="E155" s="117" t="str">
        <f t="shared" si="20"/>
        <v/>
      </c>
      <c r="F155" s="117" t="str">
        <f t="shared" si="21"/>
        <v/>
      </c>
      <c r="G155" s="90" t="str">
        <f t="shared" si="15"/>
        <v/>
      </c>
    </row>
    <row r="156" spans="1:7" x14ac:dyDescent="0.25">
      <c r="A156" s="116" t="str">
        <f t="shared" si="16"/>
        <v/>
      </c>
      <c r="B156" s="100" t="str">
        <f t="shared" si="17"/>
        <v/>
      </c>
      <c r="C156" s="90" t="str">
        <f t="shared" si="18"/>
        <v/>
      </c>
      <c r="D156" s="117" t="str">
        <f t="shared" si="19"/>
        <v/>
      </c>
      <c r="E156" s="117" t="str">
        <f t="shared" si="20"/>
        <v/>
      </c>
      <c r="F156" s="117" t="str">
        <f t="shared" si="21"/>
        <v/>
      </c>
      <c r="G156" s="90" t="str">
        <f t="shared" si="15"/>
        <v/>
      </c>
    </row>
    <row r="157" spans="1:7" x14ac:dyDescent="0.25">
      <c r="A157" s="116" t="str">
        <f t="shared" si="16"/>
        <v/>
      </c>
      <c r="B157" s="100" t="str">
        <f t="shared" si="17"/>
        <v/>
      </c>
      <c r="C157" s="90" t="str">
        <f t="shared" si="18"/>
        <v/>
      </c>
      <c r="D157" s="117" t="str">
        <f t="shared" si="19"/>
        <v/>
      </c>
      <c r="E157" s="117" t="str">
        <f t="shared" si="20"/>
        <v/>
      </c>
      <c r="F157" s="117" t="str">
        <f t="shared" si="21"/>
        <v/>
      </c>
      <c r="G157" s="90" t="str">
        <f t="shared" si="15"/>
        <v/>
      </c>
    </row>
    <row r="158" spans="1:7" x14ac:dyDescent="0.25">
      <c r="A158" s="116" t="str">
        <f t="shared" si="16"/>
        <v/>
      </c>
      <c r="B158" s="100" t="str">
        <f t="shared" si="17"/>
        <v/>
      </c>
      <c r="C158" s="90" t="str">
        <f t="shared" si="18"/>
        <v/>
      </c>
      <c r="D158" s="117" t="str">
        <f t="shared" si="19"/>
        <v/>
      </c>
      <c r="E158" s="117" t="str">
        <f t="shared" si="20"/>
        <v/>
      </c>
      <c r="F158" s="117" t="str">
        <f t="shared" si="21"/>
        <v/>
      </c>
      <c r="G158" s="90" t="str">
        <f t="shared" si="15"/>
        <v/>
      </c>
    </row>
    <row r="159" spans="1:7" x14ac:dyDescent="0.25">
      <c r="A159" s="116" t="str">
        <f t="shared" si="16"/>
        <v/>
      </c>
      <c r="B159" s="100" t="str">
        <f t="shared" si="17"/>
        <v/>
      </c>
      <c r="C159" s="90" t="str">
        <f t="shared" si="18"/>
        <v/>
      </c>
      <c r="D159" s="117" t="str">
        <f t="shared" si="19"/>
        <v/>
      </c>
      <c r="E159" s="117" t="str">
        <f t="shared" si="20"/>
        <v/>
      </c>
      <c r="F159" s="117" t="str">
        <f t="shared" si="21"/>
        <v/>
      </c>
      <c r="G159" s="90" t="str">
        <f t="shared" si="15"/>
        <v/>
      </c>
    </row>
    <row r="160" spans="1:7" x14ac:dyDescent="0.25">
      <c r="A160" s="116" t="str">
        <f t="shared" si="16"/>
        <v/>
      </c>
      <c r="B160" s="100" t="str">
        <f t="shared" si="17"/>
        <v/>
      </c>
      <c r="C160" s="90" t="str">
        <f t="shared" si="18"/>
        <v/>
      </c>
      <c r="D160" s="117" t="str">
        <f t="shared" si="19"/>
        <v/>
      </c>
      <c r="E160" s="117" t="str">
        <f t="shared" si="20"/>
        <v/>
      </c>
      <c r="F160" s="117" t="str">
        <f t="shared" si="21"/>
        <v/>
      </c>
      <c r="G160" s="90" t="str">
        <f t="shared" si="15"/>
        <v/>
      </c>
    </row>
    <row r="161" spans="1:7" x14ac:dyDescent="0.25">
      <c r="A161" s="116" t="str">
        <f t="shared" si="16"/>
        <v/>
      </c>
      <c r="B161" s="100" t="str">
        <f t="shared" si="17"/>
        <v/>
      </c>
      <c r="C161" s="90" t="str">
        <f t="shared" si="18"/>
        <v/>
      </c>
      <c r="D161" s="117" t="str">
        <f t="shared" si="19"/>
        <v/>
      </c>
      <c r="E161" s="117" t="str">
        <f t="shared" si="20"/>
        <v/>
      </c>
      <c r="F161" s="117" t="str">
        <f t="shared" si="21"/>
        <v/>
      </c>
      <c r="G161" s="90" t="str">
        <f t="shared" si="15"/>
        <v/>
      </c>
    </row>
    <row r="162" spans="1:7" x14ac:dyDescent="0.25">
      <c r="A162" s="116" t="str">
        <f t="shared" si="16"/>
        <v/>
      </c>
      <c r="B162" s="100" t="str">
        <f t="shared" si="17"/>
        <v/>
      </c>
      <c r="C162" s="90" t="str">
        <f t="shared" si="18"/>
        <v/>
      </c>
      <c r="D162" s="117" t="str">
        <f t="shared" si="19"/>
        <v/>
      </c>
      <c r="E162" s="117" t="str">
        <f t="shared" si="20"/>
        <v/>
      </c>
      <c r="F162" s="117" t="str">
        <f t="shared" si="21"/>
        <v/>
      </c>
      <c r="G162" s="90" t="str">
        <f t="shared" si="15"/>
        <v/>
      </c>
    </row>
    <row r="163" spans="1:7" x14ac:dyDescent="0.25">
      <c r="A163" s="116" t="str">
        <f t="shared" si="16"/>
        <v/>
      </c>
      <c r="B163" s="100" t="str">
        <f t="shared" si="17"/>
        <v/>
      </c>
      <c r="C163" s="90" t="str">
        <f t="shared" si="18"/>
        <v/>
      </c>
      <c r="D163" s="117" t="str">
        <f t="shared" si="19"/>
        <v/>
      </c>
      <c r="E163" s="117" t="str">
        <f t="shared" si="20"/>
        <v/>
      </c>
      <c r="F163" s="117" t="str">
        <f t="shared" si="21"/>
        <v/>
      </c>
      <c r="G163" s="90" t="str">
        <f t="shared" si="15"/>
        <v/>
      </c>
    </row>
    <row r="164" spans="1:7" x14ac:dyDescent="0.25">
      <c r="A164" s="116" t="str">
        <f t="shared" si="16"/>
        <v/>
      </c>
      <c r="B164" s="100" t="str">
        <f t="shared" si="17"/>
        <v/>
      </c>
      <c r="C164" s="90" t="str">
        <f t="shared" si="18"/>
        <v/>
      </c>
      <c r="D164" s="117" t="str">
        <f t="shared" si="19"/>
        <v/>
      </c>
      <c r="E164" s="117" t="str">
        <f t="shared" si="20"/>
        <v/>
      </c>
      <c r="F164" s="117" t="str">
        <f t="shared" si="21"/>
        <v/>
      </c>
      <c r="G164" s="90" t="str">
        <f t="shared" si="15"/>
        <v/>
      </c>
    </row>
    <row r="165" spans="1:7" x14ac:dyDescent="0.25">
      <c r="A165" s="116" t="str">
        <f t="shared" si="16"/>
        <v/>
      </c>
      <c r="B165" s="100" t="str">
        <f t="shared" si="17"/>
        <v/>
      </c>
      <c r="C165" s="90" t="str">
        <f t="shared" si="18"/>
        <v/>
      </c>
      <c r="D165" s="117" t="str">
        <f t="shared" si="19"/>
        <v/>
      </c>
      <c r="E165" s="117" t="str">
        <f t="shared" si="20"/>
        <v/>
      </c>
      <c r="F165" s="117" t="str">
        <f t="shared" si="21"/>
        <v/>
      </c>
      <c r="G165" s="90" t="str">
        <f t="shared" si="15"/>
        <v/>
      </c>
    </row>
    <row r="166" spans="1:7" x14ac:dyDescent="0.25">
      <c r="A166" s="116" t="str">
        <f t="shared" si="16"/>
        <v/>
      </c>
      <c r="B166" s="100" t="str">
        <f t="shared" si="17"/>
        <v/>
      </c>
      <c r="C166" s="90" t="str">
        <f t="shared" si="18"/>
        <v/>
      </c>
      <c r="D166" s="117" t="str">
        <f t="shared" si="19"/>
        <v/>
      </c>
      <c r="E166" s="117" t="str">
        <f t="shared" si="20"/>
        <v/>
      </c>
      <c r="F166" s="117" t="str">
        <f t="shared" si="21"/>
        <v/>
      </c>
      <c r="G166" s="90" t="str">
        <f t="shared" si="15"/>
        <v/>
      </c>
    </row>
    <row r="167" spans="1:7" x14ac:dyDescent="0.25">
      <c r="A167" s="116" t="str">
        <f t="shared" si="16"/>
        <v/>
      </c>
      <c r="B167" s="100" t="str">
        <f t="shared" si="17"/>
        <v/>
      </c>
      <c r="C167" s="90" t="str">
        <f t="shared" si="18"/>
        <v/>
      </c>
      <c r="D167" s="117" t="str">
        <f t="shared" si="19"/>
        <v/>
      </c>
      <c r="E167" s="117" t="str">
        <f t="shared" si="20"/>
        <v/>
      </c>
      <c r="F167" s="117" t="str">
        <f t="shared" si="21"/>
        <v/>
      </c>
      <c r="G167" s="90" t="str">
        <f t="shared" si="15"/>
        <v/>
      </c>
    </row>
    <row r="168" spans="1:7" x14ac:dyDescent="0.25">
      <c r="A168" s="116" t="str">
        <f t="shared" si="16"/>
        <v/>
      </c>
      <c r="B168" s="100" t="str">
        <f t="shared" si="17"/>
        <v/>
      </c>
      <c r="C168" s="90" t="str">
        <f t="shared" si="18"/>
        <v/>
      </c>
      <c r="D168" s="117" t="str">
        <f t="shared" si="19"/>
        <v/>
      </c>
      <c r="E168" s="117" t="str">
        <f t="shared" si="20"/>
        <v/>
      </c>
      <c r="F168" s="117" t="str">
        <f t="shared" si="21"/>
        <v/>
      </c>
      <c r="G168" s="90" t="str">
        <f t="shared" si="15"/>
        <v/>
      </c>
    </row>
    <row r="169" spans="1:7" x14ac:dyDescent="0.25">
      <c r="A169" s="116" t="str">
        <f t="shared" si="16"/>
        <v/>
      </c>
      <c r="B169" s="100" t="str">
        <f t="shared" si="17"/>
        <v/>
      </c>
      <c r="C169" s="90" t="str">
        <f t="shared" si="18"/>
        <v/>
      </c>
      <c r="D169" s="117" t="str">
        <f t="shared" si="19"/>
        <v/>
      </c>
      <c r="E169" s="117" t="str">
        <f t="shared" si="20"/>
        <v/>
      </c>
      <c r="F169" s="117" t="str">
        <f t="shared" si="21"/>
        <v/>
      </c>
      <c r="G169" s="90" t="str">
        <f t="shared" si="15"/>
        <v/>
      </c>
    </row>
    <row r="170" spans="1:7" x14ac:dyDescent="0.25">
      <c r="A170" s="116" t="str">
        <f t="shared" si="16"/>
        <v/>
      </c>
      <c r="B170" s="100" t="str">
        <f t="shared" si="17"/>
        <v/>
      </c>
      <c r="C170" s="90" t="str">
        <f t="shared" si="18"/>
        <v/>
      </c>
      <c r="D170" s="117" t="str">
        <f t="shared" si="19"/>
        <v/>
      </c>
      <c r="E170" s="117" t="str">
        <f t="shared" si="20"/>
        <v/>
      </c>
      <c r="F170" s="117" t="str">
        <f t="shared" si="21"/>
        <v/>
      </c>
      <c r="G170" s="90" t="str">
        <f t="shared" si="15"/>
        <v/>
      </c>
    </row>
    <row r="171" spans="1:7" x14ac:dyDescent="0.25">
      <c r="A171" s="116" t="str">
        <f t="shared" si="16"/>
        <v/>
      </c>
      <c r="B171" s="100" t="str">
        <f t="shared" si="17"/>
        <v/>
      </c>
      <c r="C171" s="90" t="str">
        <f t="shared" si="18"/>
        <v/>
      </c>
      <c r="D171" s="117" t="str">
        <f t="shared" si="19"/>
        <v/>
      </c>
      <c r="E171" s="117" t="str">
        <f t="shared" si="20"/>
        <v/>
      </c>
      <c r="F171" s="117" t="str">
        <f t="shared" si="21"/>
        <v/>
      </c>
      <c r="G171" s="90" t="str">
        <f t="shared" si="15"/>
        <v/>
      </c>
    </row>
    <row r="172" spans="1:7" x14ac:dyDescent="0.25">
      <c r="A172" s="116" t="str">
        <f t="shared" si="16"/>
        <v/>
      </c>
      <c r="B172" s="100" t="str">
        <f t="shared" si="17"/>
        <v/>
      </c>
      <c r="C172" s="90" t="str">
        <f t="shared" si="18"/>
        <v/>
      </c>
      <c r="D172" s="117" t="str">
        <f t="shared" si="19"/>
        <v/>
      </c>
      <c r="E172" s="117" t="str">
        <f t="shared" si="20"/>
        <v/>
      </c>
      <c r="F172" s="117" t="str">
        <f t="shared" si="21"/>
        <v/>
      </c>
      <c r="G172" s="90" t="str">
        <f t="shared" si="15"/>
        <v/>
      </c>
    </row>
    <row r="173" spans="1:7" x14ac:dyDescent="0.25">
      <c r="A173" s="116" t="str">
        <f t="shared" si="16"/>
        <v/>
      </c>
      <c r="B173" s="100" t="str">
        <f t="shared" si="17"/>
        <v/>
      </c>
      <c r="C173" s="90" t="str">
        <f t="shared" si="18"/>
        <v/>
      </c>
      <c r="D173" s="117" t="str">
        <f t="shared" si="19"/>
        <v/>
      </c>
      <c r="E173" s="117" t="str">
        <f t="shared" si="20"/>
        <v/>
      </c>
      <c r="F173" s="117" t="str">
        <f t="shared" si="21"/>
        <v/>
      </c>
      <c r="G173" s="90" t="str">
        <f t="shared" si="15"/>
        <v/>
      </c>
    </row>
    <row r="174" spans="1:7" x14ac:dyDescent="0.25">
      <c r="A174" s="116" t="str">
        <f t="shared" si="16"/>
        <v/>
      </c>
      <c r="B174" s="100" t="str">
        <f t="shared" si="17"/>
        <v/>
      </c>
      <c r="C174" s="90" t="str">
        <f t="shared" si="18"/>
        <v/>
      </c>
      <c r="D174" s="117" t="str">
        <f t="shared" si="19"/>
        <v/>
      </c>
      <c r="E174" s="117" t="str">
        <f t="shared" si="20"/>
        <v/>
      </c>
      <c r="F174" s="117" t="str">
        <f t="shared" si="21"/>
        <v/>
      </c>
      <c r="G174" s="90" t="str">
        <f t="shared" si="15"/>
        <v/>
      </c>
    </row>
    <row r="175" spans="1:7" x14ac:dyDescent="0.25">
      <c r="A175" s="116" t="str">
        <f t="shared" si="16"/>
        <v/>
      </c>
      <c r="B175" s="100" t="str">
        <f t="shared" si="17"/>
        <v/>
      </c>
      <c r="C175" s="90" t="str">
        <f t="shared" si="18"/>
        <v/>
      </c>
      <c r="D175" s="117" t="str">
        <f t="shared" si="19"/>
        <v/>
      </c>
      <c r="E175" s="117" t="str">
        <f t="shared" si="20"/>
        <v/>
      </c>
      <c r="F175" s="117" t="str">
        <f t="shared" si="21"/>
        <v/>
      </c>
      <c r="G175" s="90" t="str">
        <f t="shared" si="15"/>
        <v/>
      </c>
    </row>
    <row r="176" spans="1:7" x14ac:dyDescent="0.25">
      <c r="A176" s="116" t="str">
        <f t="shared" si="16"/>
        <v/>
      </c>
      <c r="B176" s="100" t="str">
        <f t="shared" si="17"/>
        <v/>
      </c>
      <c r="C176" s="90" t="str">
        <f t="shared" si="18"/>
        <v/>
      </c>
      <c r="D176" s="117" t="str">
        <f t="shared" si="19"/>
        <v/>
      </c>
      <c r="E176" s="117" t="str">
        <f t="shared" si="20"/>
        <v/>
      </c>
      <c r="F176" s="117" t="str">
        <f t="shared" si="21"/>
        <v/>
      </c>
      <c r="G176" s="90" t="str">
        <f t="shared" si="15"/>
        <v/>
      </c>
    </row>
    <row r="177" spans="1:7" x14ac:dyDescent="0.25">
      <c r="A177" s="116" t="str">
        <f t="shared" si="16"/>
        <v/>
      </c>
      <c r="B177" s="100" t="str">
        <f t="shared" si="17"/>
        <v/>
      </c>
      <c r="C177" s="90" t="str">
        <f t="shared" si="18"/>
        <v/>
      </c>
      <c r="D177" s="117" t="str">
        <f t="shared" si="19"/>
        <v/>
      </c>
      <c r="E177" s="117" t="str">
        <f t="shared" si="20"/>
        <v/>
      </c>
      <c r="F177" s="117" t="str">
        <f t="shared" si="21"/>
        <v/>
      </c>
      <c r="G177" s="90" t="str">
        <f t="shared" si="15"/>
        <v/>
      </c>
    </row>
    <row r="178" spans="1:7" x14ac:dyDescent="0.25">
      <c r="A178" s="116" t="str">
        <f t="shared" si="16"/>
        <v/>
      </c>
      <c r="B178" s="100" t="str">
        <f t="shared" si="17"/>
        <v/>
      </c>
      <c r="C178" s="90" t="str">
        <f t="shared" si="18"/>
        <v/>
      </c>
      <c r="D178" s="117" t="str">
        <f t="shared" si="19"/>
        <v/>
      </c>
      <c r="E178" s="117" t="str">
        <f t="shared" si="20"/>
        <v/>
      </c>
      <c r="F178" s="117" t="str">
        <f t="shared" si="21"/>
        <v/>
      </c>
      <c r="G178" s="90" t="str">
        <f t="shared" si="15"/>
        <v/>
      </c>
    </row>
    <row r="179" spans="1:7" x14ac:dyDescent="0.25">
      <c r="A179" s="116" t="str">
        <f t="shared" si="16"/>
        <v/>
      </c>
      <c r="B179" s="100" t="str">
        <f t="shared" si="17"/>
        <v/>
      </c>
      <c r="C179" s="90" t="str">
        <f t="shared" si="18"/>
        <v/>
      </c>
      <c r="D179" s="117" t="str">
        <f t="shared" si="19"/>
        <v/>
      </c>
      <c r="E179" s="117" t="str">
        <f t="shared" si="20"/>
        <v/>
      </c>
      <c r="F179" s="117" t="str">
        <f t="shared" si="21"/>
        <v/>
      </c>
      <c r="G179" s="90" t="str">
        <f t="shared" si="15"/>
        <v/>
      </c>
    </row>
    <row r="180" spans="1:7" x14ac:dyDescent="0.25">
      <c r="A180" s="116" t="str">
        <f t="shared" si="16"/>
        <v/>
      </c>
      <c r="B180" s="100" t="str">
        <f t="shared" si="17"/>
        <v/>
      </c>
      <c r="C180" s="90" t="str">
        <f t="shared" si="18"/>
        <v/>
      </c>
      <c r="D180" s="117" t="str">
        <f t="shared" si="19"/>
        <v/>
      </c>
      <c r="E180" s="117" t="str">
        <f t="shared" si="20"/>
        <v/>
      </c>
      <c r="F180" s="117" t="str">
        <f t="shared" si="21"/>
        <v/>
      </c>
      <c r="G180" s="90" t="str">
        <f t="shared" si="15"/>
        <v/>
      </c>
    </row>
    <row r="181" spans="1:7" x14ac:dyDescent="0.25">
      <c r="A181" s="116" t="str">
        <f t="shared" si="16"/>
        <v/>
      </c>
      <c r="B181" s="100" t="str">
        <f t="shared" si="17"/>
        <v/>
      </c>
      <c r="C181" s="90" t="str">
        <f t="shared" si="18"/>
        <v/>
      </c>
      <c r="D181" s="117" t="str">
        <f t="shared" si="19"/>
        <v/>
      </c>
      <c r="E181" s="117" t="str">
        <f t="shared" si="20"/>
        <v/>
      </c>
      <c r="F181" s="117" t="str">
        <f t="shared" si="21"/>
        <v/>
      </c>
      <c r="G181" s="90" t="str">
        <f t="shared" si="15"/>
        <v/>
      </c>
    </row>
    <row r="182" spans="1:7" x14ac:dyDescent="0.25">
      <c r="A182" s="116" t="str">
        <f t="shared" si="16"/>
        <v/>
      </c>
      <c r="B182" s="100" t="str">
        <f t="shared" si="17"/>
        <v/>
      </c>
      <c r="C182" s="90" t="str">
        <f t="shared" si="18"/>
        <v/>
      </c>
      <c r="D182" s="117" t="str">
        <f t="shared" si="19"/>
        <v/>
      </c>
      <c r="E182" s="117" t="str">
        <f t="shared" si="20"/>
        <v/>
      </c>
      <c r="F182" s="117" t="str">
        <f t="shared" si="21"/>
        <v/>
      </c>
      <c r="G182" s="90" t="str">
        <f t="shared" si="15"/>
        <v/>
      </c>
    </row>
    <row r="183" spans="1:7" x14ac:dyDescent="0.25">
      <c r="A183" s="116" t="str">
        <f t="shared" si="16"/>
        <v/>
      </c>
      <c r="B183" s="100" t="str">
        <f t="shared" si="17"/>
        <v/>
      </c>
      <c r="C183" s="90" t="str">
        <f t="shared" si="18"/>
        <v/>
      </c>
      <c r="D183" s="117" t="str">
        <f t="shared" si="19"/>
        <v/>
      </c>
      <c r="E183" s="117" t="str">
        <f t="shared" si="20"/>
        <v/>
      </c>
      <c r="F183" s="117" t="str">
        <f t="shared" si="21"/>
        <v/>
      </c>
      <c r="G183" s="90" t="str">
        <f t="shared" si="15"/>
        <v/>
      </c>
    </row>
    <row r="184" spans="1:7" x14ac:dyDescent="0.25">
      <c r="A184" s="116" t="str">
        <f t="shared" si="16"/>
        <v/>
      </c>
      <c r="B184" s="100" t="str">
        <f t="shared" si="17"/>
        <v/>
      </c>
      <c r="C184" s="90" t="str">
        <f t="shared" si="18"/>
        <v/>
      </c>
      <c r="D184" s="117" t="str">
        <f t="shared" si="19"/>
        <v/>
      </c>
      <c r="E184" s="117" t="str">
        <f t="shared" si="20"/>
        <v/>
      </c>
      <c r="F184" s="117" t="str">
        <f t="shared" si="21"/>
        <v/>
      </c>
      <c r="G184" s="90" t="str">
        <f t="shared" si="15"/>
        <v/>
      </c>
    </row>
    <row r="185" spans="1:7" x14ac:dyDescent="0.25">
      <c r="A185" s="116" t="str">
        <f t="shared" si="16"/>
        <v/>
      </c>
      <c r="B185" s="100" t="str">
        <f t="shared" si="17"/>
        <v/>
      </c>
      <c r="C185" s="90" t="str">
        <f t="shared" si="18"/>
        <v/>
      </c>
      <c r="D185" s="117" t="str">
        <f t="shared" si="19"/>
        <v/>
      </c>
      <c r="E185" s="117" t="str">
        <f t="shared" si="20"/>
        <v/>
      </c>
      <c r="F185" s="117" t="str">
        <f t="shared" si="21"/>
        <v/>
      </c>
      <c r="G185" s="90" t="str">
        <f t="shared" si="15"/>
        <v/>
      </c>
    </row>
    <row r="186" spans="1:7" x14ac:dyDescent="0.25">
      <c r="A186" s="116" t="str">
        <f t="shared" si="16"/>
        <v/>
      </c>
      <c r="B186" s="100" t="str">
        <f t="shared" si="17"/>
        <v/>
      </c>
      <c r="C186" s="90" t="str">
        <f t="shared" si="18"/>
        <v/>
      </c>
      <c r="D186" s="117" t="str">
        <f t="shared" si="19"/>
        <v/>
      </c>
      <c r="E186" s="117" t="str">
        <f t="shared" si="20"/>
        <v/>
      </c>
      <c r="F186" s="117" t="str">
        <f t="shared" si="21"/>
        <v/>
      </c>
      <c r="G186" s="90" t="str">
        <f t="shared" si="15"/>
        <v/>
      </c>
    </row>
    <row r="187" spans="1:7" x14ac:dyDescent="0.25">
      <c r="A187" s="116" t="str">
        <f t="shared" si="16"/>
        <v/>
      </c>
      <c r="B187" s="100" t="str">
        <f t="shared" si="17"/>
        <v/>
      </c>
      <c r="C187" s="90" t="str">
        <f t="shared" si="18"/>
        <v/>
      </c>
      <c r="D187" s="117" t="str">
        <f t="shared" si="19"/>
        <v/>
      </c>
      <c r="E187" s="117" t="str">
        <f t="shared" si="20"/>
        <v/>
      </c>
      <c r="F187" s="117" t="str">
        <f t="shared" si="21"/>
        <v/>
      </c>
      <c r="G187" s="90" t="str">
        <f t="shared" si="15"/>
        <v/>
      </c>
    </row>
    <row r="188" spans="1:7" x14ac:dyDescent="0.25">
      <c r="A188" s="116" t="str">
        <f t="shared" si="16"/>
        <v/>
      </c>
      <c r="B188" s="100" t="str">
        <f t="shared" si="17"/>
        <v/>
      </c>
      <c r="C188" s="90" t="str">
        <f t="shared" si="18"/>
        <v/>
      </c>
      <c r="D188" s="117" t="str">
        <f t="shared" si="19"/>
        <v/>
      </c>
      <c r="E188" s="117" t="str">
        <f t="shared" si="20"/>
        <v/>
      </c>
      <c r="F188" s="117" t="str">
        <f t="shared" si="21"/>
        <v/>
      </c>
      <c r="G188" s="90" t="str">
        <f t="shared" si="15"/>
        <v/>
      </c>
    </row>
    <row r="189" spans="1:7" x14ac:dyDescent="0.25">
      <c r="A189" s="116" t="str">
        <f t="shared" si="16"/>
        <v/>
      </c>
      <c r="B189" s="100" t="str">
        <f t="shared" si="17"/>
        <v/>
      </c>
      <c r="C189" s="90" t="str">
        <f t="shared" si="18"/>
        <v/>
      </c>
      <c r="D189" s="117" t="str">
        <f t="shared" si="19"/>
        <v/>
      </c>
      <c r="E189" s="117" t="str">
        <f t="shared" si="20"/>
        <v/>
      </c>
      <c r="F189" s="117" t="str">
        <f t="shared" si="21"/>
        <v/>
      </c>
      <c r="G189" s="90" t="str">
        <f t="shared" si="15"/>
        <v/>
      </c>
    </row>
    <row r="190" spans="1:7" x14ac:dyDescent="0.25">
      <c r="A190" s="116" t="str">
        <f t="shared" si="16"/>
        <v/>
      </c>
      <c r="B190" s="100" t="str">
        <f t="shared" si="17"/>
        <v/>
      </c>
      <c r="C190" s="90" t="str">
        <f t="shared" si="18"/>
        <v/>
      </c>
      <c r="D190" s="117" t="str">
        <f t="shared" si="19"/>
        <v/>
      </c>
      <c r="E190" s="117" t="str">
        <f t="shared" si="20"/>
        <v/>
      </c>
      <c r="F190" s="117" t="str">
        <f t="shared" si="21"/>
        <v/>
      </c>
      <c r="G190" s="90" t="str">
        <f t="shared" si="15"/>
        <v/>
      </c>
    </row>
    <row r="191" spans="1:7" x14ac:dyDescent="0.25">
      <c r="A191" s="116" t="str">
        <f t="shared" si="16"/>
        <v/>
      </c>
      <c r="B191" s="100" t="str">
        <f t="shared" si="17"/>
        <v/>
      </c>
      <c r="C191" s="90" t="str">
        <f t="shared" si="18"/>
        <v/>
      </c>
      <c r="D191" s="117" t="str">
        <f t="shared" si="19"/>
        <v/>
      </c>
      <c r="E191" s="117" t="str">
        <f t="shared" si="20"/>
        <v/>
      </c>
      <c r="F191" s="117" t="str">
        <f t="shared" si="21"/>
        <v/>
      </c>
      <c r="G191" s="90" t="str">
        <f t="shared" si="15"/>
        <v/>
      </c>
    </row>
    <row r="192" spans="1:7" x14ac:dyDescent="0.25">
      <c r="A192" s="116" t="str">
        <f t="shared" si="16"/>
        <v/>
      </c>
      <c r="B192" s="100" t="str">
        <f t="shared" si="17"/>
        <v/>
      </c>
      <c r="C192" s="90" t="str">
        <f t="shared" si="18"/>
        <v/>
      </c>
      <c r="D192" s="117" t="str">
        <f t="shared" si="19"/>
        <v/>
      </c>
      <c r="E192" s="117" t="str">
        <f t="shared" si="20"/>
        <v/>
      </c>
      <c r="F192" s="117" t="str">
        <f t="shared" si="21"/>
        <v/>
      </c>
      <c r="G192" s="90" t="str">
        <f t="shared" si="15"/>
        <v/>
      </c>
    </row>
    <row r="193" spans="1:7" x14ac:dyDescent="0.25">
      <c r="A193" s="116" t="str">
        <f t="shared" si="16"/>
        <v/>
      </c>
      <c r="B193" s="100" t="str">
        <f t="shared" si="17"/>
        <v/>
      </c>
      <c r="C193" s="90" t="str">
        <f t="shared" si="18"/>
        <v/>
      </c>
      <c r="D193" s="117" t="str">
        <f t="shared" si="19"/>
        <v/>
      </c>
      <c r="E193" s="117" t="str">
        <f t="shared" si="20"/>
        <v/>
      </c>
      <c r="F193" s="117" t="str">
        <f t="shared" si="21"/>
        <v/>
      </c>
      <c r="G193" s="90" t="str">
        <f t="shared" si="15"/>
        <v/>
      </c>
    </row>
    <row r="194" spans="1:7" x14ac:dyDescent="0.25">
      <c r="A194" s="116" t="str">
        <f t="shared" si="16"/>
        <v/>
      </c>
      <c r="B194" s="100" t="str">
        <f t="shared" si="17"/>
        <v/>
      </c>
      <c r="C194" s="90" t="str">
        <f t="shared" si="18"/>
        <v/>
      </c>
      <c r="D194" s="117" t="str">
        <f t="shared" si="19"/>
        <v/>
      </c>
      <c r="E194" s="117" t="str">
        <f t="shared" si="20"/>
        <v/>
      </c>
      <c r="F194" s="117" t="str">
        <f t="shared" si="21"/>
        <v/>
      </c>
      <c r="G194" s="90" t="str">
        <f t="shared" si="15"/>
        <v/>
      </c>
    </row>
    <row r="195" spans="1:7" x14ac:dyDescent="0.25">
      <c r="A195" s="116" t="str">
        <f t="shared" si="16"/>
        <v/>
      </c>
      <c r="B195" s="100" t="str">
        <f t="shared" si="17"/>
        <v/>
      </c>
      <c r="C195" s="90" t="str">
        <f t="shared" si="18"/>
        <v/>
      </c>
      <c r="D195" s="117" t="str">
        <f t="shared" si="19"/>
        <v/>
      </c>
      <c r="E195" s="117" t="str">
        <f t="shared" si="20"/>
        <v/>
      </c>
      <c r="F195" s="117" t="str">
        <f t="shared" si="21"/>
        <v/>
      </c>
      <c r="G195" s="90" t="str">
        <f t="shared" si="15"/>
        <v/>
      </c>
    </row>
    <row r="196" spans="1:7" x14ac:dyDescent="0.25">
      <c r="A196" s="116" t="str">
        <f t="shared" si="16"/>
        <v/>
      </c>
      <c r="B196" s="100" t="str">
        <f t="shared" si="17"/>
        <v/>
      </c>
      <c r="C196" s="90" t="str">
        <f t="shared" si="18"/>
        <v/>
      </c>
      <c r="D196" s="117" t="str">
        <f t="shared" si="19"/>
        <v/>
      </c>
      <c r="E196" s="117" t="str">
        <f t="shared" si="20"/>
        <v/>
      </c>
      <c r="F196" s="117" t="str">
        <f t="shared" si="21"/>
        <v/>
      </c>
      <c r="G196" s="90" t="str">
        <f t="shared" si="15"/>
        <v/>
      </c>
    </row>
    <row r="197" spans="1:7" x14ac:dyDescent="0.25">
      <c r="A197" s="116" t="str">
        <f t="shared" si="16"/>
        <v/>
      </c>
      <c r="B197" s="100" t="str">
        <f t="shared" si="17"/>
        <v/>
      </c>
      <c r="C197" s="90" t="str">
        <f t="shared" si="18"/>
        <v/>
      </c>
      <c r="D197" s="117" t="str">
        <f t="shared" si="19"/>
        <v/>
      </c>
      <c r="E197" s="117" t="str">
        <f t="shared" si="20"/>
        <v/>
      </c>
      <c r="F197" s="117" t="str">
        <f t="shared" si="21"/>
        <v/>
      </c>
      <c r="G197" s="90" t="str">
        <f t="shared" si="15"/>
        <v/>
      </c>
    </row>
    <row r="198" spans="1:7" x14ac:dyDescent="0.25">
      <c r="A198" s="116" t="str">
        <f t="shared" si="16"/>
        <v/>
      </c>
      <c r="B198" s="100" t="str">
        <f t="shared" si="17"/>
        <v/>
      </c>
      <c r="C198" s="90" t="str">
        <f t="shared" si="18"/>
        <v/>
      </c>
      <c r="D198" s="117" t="str">
        <f t="shared" si="19"/>
        <v/>
      </c>
      <c r="E198" s="117" t="str">
        <f t="shared" si="20"/>
        <v/>
      </c>
      <c r="F198" s="117" t="str">
        <f t="shared" si="21"/>
        <v/>
      </c>
      <c r="G198" s="90" t="str">
        <f t="shared" si="15"/>
        <v/>
      </c>
    </row>
    <row r="199" spans="1:7" x14ac:dyDescent="0.25">
      <c r="A199" s="116" t="str">
        <f t="shared" si="16"/>
        <v/>
      </c>
      <c r="B199" s="100" t="str">
        <f t="shared" si="17"/>
        <v/>
      </c>
      <c r="C199" s="90" t="str">
        <f t="shared" si="18"/>
        <v/>
      </c>
      <c r="D199" s="117" t="str">
        <f t="shared" si="19"/>
        <v/>
      </c>
      <c r="E199" s="117" t="str">
        <f t="shared" si="20"/>
        <v/>
      </c>
      <c r="F199" s="117" t="str">
        <f t="shared" si="21"/>
        <v/>
      </c>
      <c r="G199" s="90" t="str">
        <f t="shared" si="15"/>
        <v/>
      </c>
    </row>
    <row r="200" spans="1:7" x14ac:dyDescent="0.25">
      <c r="A200" s="116" t="str">
        <f t="shared" si="16"/>
        <v/>
      </c>
      <c r="B200" s="100" t="str">
        <f t="shared" si="17"/>
        <v/>
      </c>
      <c r="C200" s="90" t="str">
        <f t="shared" si="18"/>
        <v/>
      </c>
      <c r="D200" s="117" t="str">
        <f t="shared" si="19"/>
        <v/>
      </c>
      <c r="E200" s="117" t="str">
        <f t="shared" si="20"/>
        <v/>
      </c>
      <c r="F200" s="117" t="str">
        <f t="shared" si="21"/>
        <v/>
      </c>
      <c r="G200" s="90" t="str">
        <f t="shared" si="15"/>
        <v/>
      </c>
    </row>
    <row r="201" spans="1:7" x14ac:dyDescent="0.25">
      <c r="A201" s="116" t="str">
        <f t="shared" si="16"/>
        <v/>
      </c>
      <c r="B201" s="100" t="str">
        <f t="shared" si="17"/>
        <v/>
      </c>
      <c r="C201" s="90" t="str">
        <f t="shared" si="18"/>
        <v/>
      </c>
      <c r="D201" s="117" t="str">
        <f t="shared" si="19"/>
        <v/>
      </c>
      <c r="E201" s="117" t="str">
        <f t="shared" si="20"/>
        <v/>
      </c>
      <c r="F201" s="117" t="str">
        <f t="shared" si="21"/>
        <v/>
      </c>
      <c r="G201" s="90" t="str">
        <f t="shared" si="15"/>
        <v/>
      </c>
    </row>
    <row r="202" spans="1:7" x14ac:dyDescent="0.25">
      <c r="A202" s="116" t="str">
        <f t="shared" si="16"/>
        <v/>
      </c>
      <c r="B202" s="100" t="str">
        <f t="shared" si="17"/>
        <v/>
      </c>
      <c r="C202" s="90" t="str">
        <f t="shared" si="18"/>
        <v/>
      </c>
      <c r="D202" s="117" t="str">
        <f t="shared" si="19"/>
        <v/>
      </c>
      <c r="E202" s="117" t="str">
        <f t="shared" si="20"/>
        <v/>
      </c>
      <c r="F202" s="117" t="str">
        <f t="shared" si="21"/>
        <v/>
      </c>
      <c r="G202" s="90" t="str">
        <f t="shared" si="15"/>
        <v/>
      </c>
    </row>
    <row r="203" spans="1:7" x14ac:dyDescent="0.25">
      <c r="A203" s="116" t="str">
        <f t="shared" si="16"/>
        <v/>
      </c>
      <c r="B203" s="100" t="str">
        <f t="shared" si="17"/>
        <v/>
      </c>
      <c r="C203" s="90" t="str">
        <f t="shared" si="18"/>
        <v/>
      </c>
      <c r="D203" s="117" t="str">
        <f t="shared" si="19"/>
        <v/>
      </c>
      <c r="E203" s="117" t="str">
        <f t="shared" si="20"/>
        <v/>
      </c>
      <c r="F203" s="117" t="str">
        <f t="shared" si="21"/>
        <v/>
      </c>
      <c r="G203" s="90" t="str">
        <f t="shared" si="15"/>
        <v/>
      </c>
    </row>
    <row r="204" spans="1:7" x14ac:dyDescent="0.25">
      <c r="A204" s="116" t="str">
        <f t="shared" si="16"/>
        <v/>
      </c>
      <c r="B204" s="100" t="str">
        <f t="shared" si="17"/>
        <v/>
      </c>
      <c r="C204" s="90" t="str">
        <f t="shared" si="18"/>
        <v/>
      </c>
      <c r="D204" s="117" t="str">
        <f t="shared" si="19"/>
        <v/>
      </c>
      <c r="E204" s="117" t="str">
        <f t="shared" si="20"/>
        <v/>
      </c>
      <c r="F204" s="117" t="str">
        <f t="shared" si="21"/>
        <v/>
      </c>
      <c r="G204" s="90" t="str">
        <f t="shared" si="15"/>
        <v/>
      </c>
    </row>
    <row r="205" spans="1:7" x14ac:dyDescent="0.25">
      <c r="A205" s="116" t="str">
        <f t="shared" si="16"/>
        <v/>
      </c>
      <c r="B205" s="100" t="str">
        <f t="shared" si="17"/>
        <v/>
      </c>
      <c r="C205" s="90" t="str">
        <f t="shared" si="18"/>
        <v/>
      </c>
      <c r="D205" s="117" t="str">
        <f t="shared" si="19"/>
        <v/>
      </c>
      <c r="E205" s="117" t="str">
        <f t="shared" si="20"/>
        <v/>
      </c>
      <c r="F205" s="117" t="str">
        <f t="shared" si="21"/>
        <v/>
      </c>
      <c r="G205" s="90" t="str">
        <f t="shared" si="15"/>
        <v/>
      </c>
    </row>
    <row r="206" spans="1:7" x14ac:dyDescent="0.25">
      <c r="A206" s="116" t="str">
        <f t="shared" si="16"/>
        <v/>
      </c>
      <c r="B206" s="100" t="str">
        <f t="shared" si="17"/>
        <v/>
      </c>
      <c r="C206" s="90" t="str">
        <f t="shared" si="18"/>
        <v/>
      </c>
      <c r="D206" s="117" t="str">
        <f t="shared" si="19"/>
        <v/>
      </c>
      <c r="E206" s="117" t="str">
        <f t="shared" si="20"/>
        <v/>
      </c>
      <c r="F206" s="117" t="str">
        <f t="shared" si="21"/>
        <v/>
      </c>
      <c r="G206" s="90" t="str">
        <f t="shared" si="15"/>
        <v/>
      </c>
    </row>
    <row r="207" spans="1:7" x14ac:dyDescent="0.25">
      <c r="A207" s="116" t="str">
        <f t="shared" si="16"/>
        <v/>
      </c>
      <c r="B207" s="100" t="str">
        <f t="shared" si="17"/>
        <v/>
      </c>
      <c r="C207" s="90" t="str">
        <f t="shared" si="18"/>
        <v/>
      </c>
      <c r="D207" s="117" t="str">
        <f t="shared" si="19"/>
        <v/>
      </c>
      <c r="E207" s="117" t="str">
        <f t="shared" si="20"/>
        <v/>
      </c>
      <c r="F207" s="117" t="str">
        <f t="shared" si="21"/>
        <v/>
      </c>
      <c r="G207" s="90" t="str">
        <f t="shared" si="15"/>
        <v/>
      </c>
    </row>
    <row r="208" spans="1:7" x14ac:dyDescent="0.25">
      <c r="A208" s="116" t="str">
        <f t="shared" si="16"/>
        <v/>
      </c>
      <c r="B208" s="100" t="str">
        <f t="shared" si="17"/>
        <v/>
      </c>
      <c r="C208" s="90" t="str">
        <f t="shared" si="18"/>
        <v/>
      </c>
      <c r="D208" s="117" t="str">
        <f t="shared" si="19"/>
        <v/>
      </c>
      <c r="E208" s="117" t="str">
        <f t="shared" si="20"/>
        <v/>
      </c>
      <c r="F208" s="117" t="str">
        <f t="shared" si="21"/>
        <v/>
      </c>
      <c r="G208" s="90" t="str">
        <f t="shared" ref="G208:G271" si="22">IF(B208="","",SUM(C208)-SUM(E208))</f>
        <v/>
      </c>
    </row>
    <row r="209" spans="1:7" x14ac:dyDescent="0.25">
      <c r="A209" s="116" t="str">
        <f t="shared" ref="A209:A272" si="23">IF(B209="","",EDATE(A208,1))</f>
        <v/>
      </c>
      <c r="B209" s="100" t="str">
        <f t="shared" ref="B209:B272" si="24">IF(B208="","",IF(SUM(B208)+1&lt;=$E$7,SUM(B208)+1,""))</f>
        <v/>
      </c>
      <c r="C209" s="90" t="str">
        <f t="shared" ref="C209:C272" si="25">IF(B209="","",G208)</f>
        <v/>
      </c>
      <c r="D209" s="117" t="str">
        <f t="shared" ref="D209:D272" si="26">IF(B209="","",IPMT($E$11/12,B209,$E$7,-$E$8,$E$9,0))</f>
        <v/>
      </c>
      <c r="E209" s="117" t="str">
        <f t="shared" ref="E209:E272" si="27">IF(B209="","",PPMT($E$11/12,B209,$E$7,-$E$8,$E$9,0))</f>
        <v/>
      </c>
      <c r="F209" s="117" t="str">
        <f t="shared" ref="F209:F272" si="28">IF(B209="","",SUM(D209:E209))</f>
        <v/>
      </c>
      <c r="G209" s="90" t="str">
        <f t="shared" si="22"/>
        <v/>
      </c>
    </row>
    <row r="210" spans="1:7" x14ac:dyDescent="0.25">
      <c r="A210" s="116" t="str">
        <f t="shared" si="23"/>
        <v/>
      </c>
      <c r="B210" s="100" t="str">
        <f t="shared" si="24"/>
        <v/>
      </c>
      <c r="C210" s="90" t="str">
        <f t="shared" si="25"/>
        <v/>
      </c>
      <c r="D210" s="117" t="str">
        <f t="shared" si="26"/>
        <v/>
      </c>
      <c r="E210" s="117" t="str">
        <f t="shared" si="27"/>
        <v/>
      </c>
      <c r="F210" s="117" t="str">
        <f t="shared" si="28"/>
        <v/>
      </c>
      <c r="G210" s="90" t="str">
        <f t="shared" si="22"/>
        <v/>
      </c>
    </row>
    <row r="211" spans="1:7" x14ac:dyDescent="0.25">
      <c r="A211" s="116" t="str">
        <f t="shared" si="23"/>
        <v/>
      </c>
      <c r="B211" s="100" t="str">
        <f t="shared" si="24"/>
        <v/>
      </c>
      <c r="C211" s="90" t="str">
        <f t="shared" si="25"/>
        <v/>
      </c>
      <c r="D211" s="117" t="str">
        <f t="shared" si="26"/>
        <v/>
      </c>
      <c r="E211" s="117" t="str">
        <f t="shared" si="27"/>
        <v/>
      </c>
      <c r="F211" s="117" t="str">
        <f t="shared" si="28"/>
        <v/>
      </c>
      <c r="G211" s="90" t="str">
        <f t="shared" si="22"/>
        <v/>
      </c>
    </row>
    <row r="212" spans="1:7" x14ac:dyDescent="0.25">
      <c r="A212" s="116" t="str">
        <f t="shared" si="23"/>
        <v/>
      </c>
      <c r="B212" s="100" t="str">
        <f t="shared" si="24"/>
        <v/>
      </c>
      <c r="C212" s="90" t="str">
        <f t="shared" si="25"/>
        <v/>
      </c>
      <c r="D212" s="117" t="str">
        <f t="shared" si="26"/>
        <v/>
      </c>
      <c r="E212" s="117" t="str">
        <f t="shared" si="27"/>
        <v/>
      </c>
      <c r="F212" s="117" t="str">
        <f t="shared" si="28"/>
        <v/>
      </c>
      <c r="G212" s="90" t="str">
        <f t="shared" si="22"/>
        <v/>
      </c>
    </row>
    <row r="213" spans="1:7" x14ac:dyDescent="0.25">
      <c r="A213" s="116" t="str">
        <f t="shared" si="23"/>
        <v/>
      </c>
      <c r="B213" s="100" t="str">
        <f t="shared" si="24"/>
        <v/>
      </c>
      <c r="C213" s="90" t="str">
        <f t="shared" si="25"/>
        <v/>
      </c>
      <c r="D213" s="117" t="str">
        <f t="shared" si="26"/>
        <v/>
      </c>
      <c r="E213" s="117" t="str">
        <f t="shared" si="27"/>
        <v/>
      </c>
      <c r="F213" s="117" t="str">
        <f t="shared" si="28"/>
        <v/>
      </c>
      <c r="G213" s="90" t="str">
        <f t="shared" si="22"/>
        <v/>
      </c>
    </row>
    <row r="214" spans="1:7" x14ac:dyDescent="0.25">
      <c r="A214" s="116" t="str">
        <f t="shared" si="23"/>
        <v/>
      </c>
      <c r="B214" s="100" t="str">
        <f t="shared" si="24"/>
        <v/>
      </c>
      <c r="C214" s="90" t="str">
        <f t="shared" si="25"/>
        <v/>
      </c>
      <c r="D214" s="117" t="str">
        <f t="shared" si="26"/>
        <v/>
      </c>
      <c r="E214" s="117" t="str">
        <f t="shared" si="27"/>
        <v/>
      </c>
      <c r="F214" s="117" t="str">
        <f t="shared" si="28"/>
        <v/>
      </c>
      <c r="G214" s="90" t="str">
        <f t="shared" si="22"/>
        <v/>
      </c>
    </row>
    <row r="215" spans="1:7" x14ac:dyDescent="0.25">
      <c r="A215" s="116" t="str">
        <f t="shared" si="23"/>
        <v/>
      </c>
      <c r="B215" s="100" t="str">
        <f t="shared" si="24"/>
        <v/>
      </c>
      <c r="C215" s="90" t="str">
        <f t="shared" si="25"/>
        <v/>
      </c>
      <c r="D215" s="117" t="str">
        <f t="shared" si="26"/>
        <v/>
      </c>
      <c r="E215" s="117" t="str">
        <f t="shared" si="27"/>
        <v/>
      </c>
      <c r="F215" s="117" t="str">
        <f t="shared" si="28"/>
        <v/>
      </c>
      <c r="G215" s="90" t="str">
        <f t="shared" si="22"/>
        <v/>
      </c>
    </row>
    <row r="216" spans="1:7" x14ac:dyDescent="0.25">
      <c r="A216" s="116" t="str">
        <f t="shared" si="23"/>
        <v/>
      </c>
      <c r="B216" s="100" t="str">
        <f t="shared" si="24"/>
        <v/>
      </c>
      <c r="C216" s="90" t="str">
        <f t="shared" si="25"/>
        <v/>
      </c>
      <c r="D216" s="117" t="str">
        <f t="shared" si="26"/>
        <v/>
      </c>
      <c r="E216" s="117" t="str">
        <f t="shared" si="27"/>
        <v/>
      </c>
      <c r="F216" s="117" t="str">
        <f t="shared" si="28"/>
        <v/>
      </c>
      <c r="G216" s="90" t="str">
        <f t="shared" si="22"/>
        <v/>
      </c>
    </row>
    <row r="217" spans="1:7" x14ac:dyDescent="0.25">
      <c r="A217" s="116" t="str">
        <f t="shared" si="23"/>
        <v/>
      </c>
      <c r="B217" s="100" t="str">
        <f t="shared" si="24"/>
        <v/>
      </c>
      <c r="C217" s="90" t="str">
        <f t="shared" si="25"/>
        <v/>
      </c>
      <c r="D217" s="117" t="str">
        <f t="shared" si="26"/>
        <v/>
      </c>
      <c r="E217" s="117" t="str">
        <f t="shared" si="27"/>
        <v/>
      </c>
      <c r="F217" s="117" t="str">
        <f t="shared" si="28"/>
        <v/>
      </c>
      <c r="G217" s="90" t="str">
        <f t="shared" si="22"/>
        <v/>
      </c>
    </row>
    <row r="218" spans="1:7" x14ac:dyDescent="0.25">
      <c r="A218" s="116" t="str">
        <f t="shared" si="23"/>
        <v/>
      </c>
      <c r="B218" s="100" t="str">
        <f t="shared" si="24"/>
        <v/>
      </c>
      <c r="C218" s="90" t="str">
        <f t="shared" si="25"/>
        <v/>
      </c>
      <c r="D218" s="117" t="str">
        <f t="shared" si="26"/>
        <v/>
      </c>
      <c r="E218" s="117" t="str">
        <f t="shared" si="27"/>
        <v/>
      </c>
      <c r="F218" s="117" t="str">
        <f t="shared" si="28"/>
        <v/>
      </c>
      <c r="G218" s="90" t="str">
        <f t="shared" si="22"/>
        <v/>
      </c>
    </row>
    <row r="219" spans="1:7" x14ac:dyDescent="0.25">
      <c r="A219" s="116" t="str">
        <f t="shared" si="23"/>
        <v/>
      </c>
      <c r="B219" s="100" t="str">
        <f t="shared" si="24"/>
        <v/>
      </c>
      <c r="C219" s="90" t="str">
        <f t="shared" si="25"/>
        <v/>
      </c>
      <c r="D219" s="117" t="str">
        <f t="shared" si="26"/>
        <v/>
      </c>
      <c r="E219" s="117" t="str">
        <f t="shared" si="27"/>
        <v/>
      </c>
      <c r="F219" s="117" t="str">
        <f t="shared" si="28"/>
        <v/>
      </c>
      <c r="G219" s="90" t="str">
        <f t="shared" si="22"/>
        <v/>
      </c>
    </row>
    <row r="220" spans="1:7" x14ac:dyDescent="0.25">
      <c r="A220" s="116" t="str">
        <f t="shared" si="23"/>
        <v/>
      </c>
      <c r="B220" s="100" t="str">
        <f t="shared" si="24"/>
        <v/>
      </c>
      <c r="C220" s="90" t="str">
        <f t="shared" si="25"/>
        <v/>
      </c>
      <c r="D220" s="117" t="str">
        <f t="shared" si="26"/>
        <v/>
      </c>
      <c r="E220" s="117" t="str">
        <f t="shared" si="27"/>
        <v/>
      </c>
      <c r="F220" s="117" t="str">
        <f t="shared" si="28"/>
        <v/>
      </c>
      <c r="G220" s="90" t="str">
        <f t="shared" si="22"/>
        <v/>
      </c>
    </row>
    <row r="221" spans="1:7" x14ac:dyDescent="0.25">
      <c r="A221" s="116" t="str">
        <f t="shared" si="23"/>
        <v/>
      </c>
      <c r="B221" s="100" t="str">
        <f t="shared" si="24"/>
        <v/>
      </c>
      <c r="C221" s="90" t="str">
        <f t="shared" si="25"/>
        <v/>
      </c>
      <c r="D221" s="117" t="str">
        <f t="shared" si="26"/>
        <v/>
      </c>
      <c r="E221" s="117" t="str">
        <f t="shared" si="27"/>
        <v/>
      </c>
      <c r="F221" s="117" t="str">
        <f t="shared" si="28"/>
        <v/>
      </c>
      <c r="G221" s="90" t="str">
        <f t="shared" si="22"/>
        <v/>
      </c>
    </row>
    <row r="222" spans="1:7" x14ac:dyDescent="0.25">
      <c r="A222" s="116" t="str">
        <f t="shared" si="23"/>
        <v/>
      </c>
      <c r="B222" s="100" t="str">
        <f t="shared" si="24"/>
        <v/>
      </c>
      <c r="C222" s="90" t="str">
        <f t="shared" si="25"/>
        <v/>
      </c>
      <c r="D222" s="117" t="str">
        <f t="shared" si="26"/>
        <v/>
      </c>
      <c r="E222" s="117" t="str">
        <f t="shared" si="27"/>
        <v/>
      </c>
      <c r="F222" s="117" t="str">
        <f t="shared" si="28"/>
        <v/>
      </c>
      <c r="G222" s="90" t="str">
        <f t="shared" si="22"/>
        <v/>
      </c>
    </row>
    <row r="223" spans="1:7" x14ac:dyDescent="0.25">
      <c r="A223" s="116" t="str">
        <f t="shared" si="23"/>
        <v/>
      </c>
      <c r="B223" s="100" t="str">
        <f t="shared" si="24"/>
        <v/>
      </c>
      <c r="C223" s="90" t="str">
        <f t="shared" si="25"/>
        <v/>
      </c>
      <c r="D223" s="117" t="str">
        <f t="shared" si="26"/>
        <v/>
      </c>
      <c r="E223" s="117" t="str">
        <f t="shared" si="27"/>
        <v/>
      </c>
      <c r="F223" s="117" t="str">
        <f t="shared" si="28"/>
        <v/>
      </c>
      <c r="G223" s="90" t="str">
        <f t="shared" si="22"/>
        <v/>
      </c>
    </row>
    <row r="224" spans="1:7" x14ac:dyDescent="0.25">
      <c r="A224" s="116" t="str">
        <f t="shared" si="23"/>
        <v/>
      </c>
      <c r="B224" s="100" t="str">
        <f t="shared" si="24"/>
        <v/>
      </c>
      <c r="C224" s="90" t="str">
        <f t="shared" si="25"/>
        <v/>
      </c>
      <c r="D224" s="117" t="str">
        <f t="shared" si="26"/>
        <v/>
      </c>
      <c r="E224" s="117" t="str">
        <f t="shared" si="27"/>
        <v/>
      </c>
      <c r="F224" s="117" t="str">
        <f t="shared" si="28"/>
        <v/>
      </c>
      <c r="G224" s="90" t="str">
        <f t="shared" si="22"/>
        <v/>
      </c>
    </row>
    <row r="225" spans="1:7" x14ac:dyDescent="0.25">
      <c r="A225" s="116" t="str">
        <f t="shared" si="23"/>
        <v/>
      </c>
      <c r="B225" s="100" t="str">
        <f t="shared" si="24"/>
        <v/>
      </c>
      <c r="C225" s="90" t="str">
        <f t="shared" si="25"/>
        <v/>
      </c>
      <c r="D225" s="117" t="str">
        <f t="shared" si="26"/>
        <v/>
      </c>
      <c r="E225" s="117" t="str">
        <f t="shared" si="27"/>
        <v/>
      </c>
      <c r="F225" s="117" t="str">
        <f t="shared" si="28"/>
        <v/>
      </c>
      <c r="G225" s="90" t="str">
        <f t="shared" si="22"/>
        <v/>
      </c>
    </row>
    <row r="226" spans="1:7" x14ac:dyDescent="0.25">
      <c r="A226" s="116" t="str">
        <f t="shared" si="23"/>
        <v/>
      </c>
      <c r="B226" s="100" t="str">
        <f t="shared" si="24"/>
        <v/>
      </c>
      <c r="C226" s="90" t="str">
        <f t="shared" si="25"/>
        <v/>
      </c>
      <c r="D226" s="117" t="str">
        <f t="shared" si="26"/>
        <v/>
      </c>
      <c r="E226" s="117" t="str">
        <f t="shared" si="27"/>
        <v/>
      </c>
      <c r="F226" s="117" t="str">
        <f t="shared" si="28"/>
        <v/>
      </c>
      <c r="G226" s="90" t="str">
        <f t="shared" si="22"/>
        <v/>
      </c>
    </row>
    <row r="227" spans="1:7" x14ac:dyDescent="0.25">
      <c r="A227" s="116" t="str">
        <f t="shared" si="23"/>
        <v/>
      </c>
      <c r="B227" s="100" t="str">
        <f t="shared" si="24"/>
        <v/>
      </c>
      <c r="C227" s="90" t="str">
        <f t="shared" si="25"/>
        <v/>
      </c>
      <c r="D227" s="117" t="str">
        <f t="shared" si="26"/>
        <v/>
      </c>
      <c r="E227" s="117" t="str">
        <f t="shared" si="27"/>
        <v/>
      </c>
      <c r="F227" s="117" t="str">
        <f t="shared" si="28"/>
        <v/>
      </c>
      <c r="G227" s="90" t="str">
        <f t="shared" si="22"/>
        <v/>
      </c>
    </row>
    <row r="228" spans="1:7" x14ac:dyDescent="0.25">
      <c r="A228" s="116" t="str">
        <f t="shared" si="23"/>
        <v/>
      </c>
      <c r="B228" s="100" t="str">
        <f t="shared" si="24"/>
        <v/>
      </c>
      <c r="C228" s="90" t="str">
        <f t="shared" si="25"/>
        <v/>
      </c>
      <c r="D228" s="117" t="str">
        <f t="shared" si="26"/>
        <v/>
      </c>
      <c r="E228" s="117" t="str">
        <f t="shared" si="27"/>
        <v/>
      </c>
      <c r="F228" s="117" t="str">
        <f t="shared" si="28"/>
        <v/>
      </c>
      <c r="G228" s="90" t="str">
        <f t="shared" si="22"/>
        <v/>
      </c>
    </row>
    <row r="229" spans="1:7" x14ac:dyDescent="0.25">
      <c r="A229" s="116" t="str">
        <f t="shared" si="23"/>
        <v/>
      </c>
      <c r="B229" s="100" t="str">
        <f t="shared" si="24"/>
        <v/>
      </c>
      <c r="C229" s="90" t="str">
        <f t="shared" si="25"/>
        <v/>
      </c>
      <c r="D229" s="117" t="str">
        <f t="shared" si="26"/>
        <v/>
      </c>
      <c r="E229" s="117" t="str">
        <f t="shared" si="27"/>
        <v/>
      </c>
      <c r="F229" s="117" t="str">
        <f t="shared" si="28"/>
        <v/>
      </c>
      <c r="G229" s="90" t="str">
        <f t="shared" si="22"/>
        <v/>
      </c>
    </row>
    <row r="230" spans="1:7" x14ac:dyDescent="0.25">
      <c r="A230" s="116" t="str">
        <f t="shared" si="23"/>
        <v/>
      </c>
      <c r="B230" s="100" t="str">
        <f t="shared" si="24"/>
        <v/>
      </c>
      <c r="C230" s="90" t="str">
        <f t="shared" si="25"/>
        <v/>
      </c>
      <c r="D230" s="117" t="str">
        <f t="shared" si="26"/>
        <v/>
      </c>
      <c r="E230" s="117" t="str">
        <f t="shared" si="27"/>
        <v/>
      </c>
      <c r="F230" s="117" t="str">
        <f t="shared" si="28"/>
        <v/>
      </c>
      <c r="G230" s="90" t="str">
        <f t="shared" si="22"/>
        <v/>
      </c>
    </row>
    <row r="231" spans="1:7" x14ac:dyDescent="0.25">
      <c r="A231" s="116" t="str">
        <f t="shared" si="23"/>
        <v/>
      </c>
      <c r="B231" s="100" t="str">
        <f t="shared" si="24"/>
        <v/>
      </c>
      <c r="C231" s="90" t="str">
        <f t="shared" si="25"/>
        <v/>
      </c>
      <c r="D231" s="117" t="str">
        <f t="shared" si="26"/>
        <v/>
      </c>
      <c r="E231" s="117" t="str">
        <f t="shared" si="27"/>
        <v/>
      </c>
      <c r="F231" s="117" t="str">
        <f t="shared" si="28"/>
        <v/>
      </c>
      <c r="G231" s="90" t="str">
        <f t="shared" si="22"/>
        <v/>
      </c>
    </row>
    <row r="232" spans="1:7" x14ac:dyDescent="0.25">
      <c r="A232" s="116" t="str">
        <f t="shared" si="23"/>
        <v/>
      </c>
      <c r="B232" s="100" t="str">
        <f t="shared" si="24"/>
        <v/>
      </c>
      <c r="C232" s="90" t="str">
        <f t="shared" si="25"/>
        <v/>
      </c>
      <c r="D232" s="117" t="str">
        <f t="shared" si="26"/>
        <v/>
      </c>
      <c r="E232" s="117" t="str">
        <f t="shared" si="27"/>
        <v/>
      </c>
      <c r="F232" s="117" t="str">
        <f t="shared" si="28"/>
        <v/>
      </c>
      <c r="G232" s="90" t="str">
        <f t="shared" si="22"/>
        <v/>
      </c>
    </row>
    <row r="233" spans="1:7" x14ac:dyDescent="0.25">
      <c r="A233" s="116" t="str">
        <f t="shared" si="23"/>
        <v/>
      </c>
      <c r="B233" s="100" t="str">
        <f t="shared" si="24"/>
        <v/>
      </c>
      <c r="C233" s="90" t="str">
        <f t="shared" si="25"/>
        <v/>
      </c>
      <c r="D233" s="117" t="str">
        <f t="shared" si="26"/>
        <v/>
      </c>
      <c r="E233" s="117" t="str">
        <f t="shared" si="27"/>
        <v/>
      </c>
      <c r="F233" s="117" t="str">
        <f t="shared" si="28"/>
        <v/>
      </c>
      <c r="G233" s="90" t="str">
        <f t="shared" si="22"/>
        <v/>
      </c>
    </row>
    <row r="234" spans="1:7" x14ac:dyDescent="0.25">
      <c r="A234" s="116" t="str">
        <f t="shared" si="23"/>
        <v/>
      </c>
      <c r="B234" s="100" t="str">
        <f t="shared" si="24"/>
        <v/>
      </c>
      <c r="C234" s="90" t="str">
        <f t="shared" si="25"/>
        <v/>
      </c>
      <c r="D234" s="117" t="str">
        <f t="shared" si="26"/>
        <v/>
      </c>
      <c r="E234" s="117" t="str">
        <f t="shared" si="27"/>
        <v/>
      </c>
      <c r="F234" s="117" t="str">
        <f t="shared" si="28"/>
        <v/>
      </c>
      <c r="G234" s="90" t="str">
        <f t="shared" si="22"/>
        <v/>
      </c>
    </row>
    <row r="235" spans="1:7" x14ac:dyDescent="0.25">
      <c r="A235" s="116" t="str">
        <f t="shared" si="23"/>
        <v/>
      </c>
      <c r="B235" s="100" t="str">
        <f t="shared" si="24"/>
        <v/>
      </c>
      <c r="C235" s="90" t="str">
        <f t="shared" si="25"/>
        <v/>
      </c>
      <c r="D235" s="117" t="str">
        <f t="shared" si="26"/>
        <v/>
      </c>
      <c r="E235" s="117" t="str">
        <f t="shared" si="27"/>
        <v/>
      </c>
      <c r="F235" s="117" t="str">
        <f t="shared" si="28"/>
        <v/>
      </c>
      <c r="G235" s="90" t="str">
        <f t="shared" si="22"/>
        <v/>
      </c>
    </row>
    <row r="236" spans="1:7" x14ac:dyDescent="0.25">
      <c r="A236" s="116" t="str">
        <f t="shared" si="23"/>
        <v/>
      </c>
      <c r="B236" s="100" t="str">
        <f t="shared" si="24"/>
        <v/>
      </c>
      <c r="C236" s="90" t="str">
        <f t="shared" si="25"/>
        <v/>
      </c>
      <c r="D236" s="117" t="str">
        <f t="shared" si="26"/>
        <v/>
      </c>
      <c r="E236" s="117" t="str">
        <f t="shared" si="27"/>
        <v/>
      </c>
      <c r="F236" s="117" t="str">
        <f t="shared" si="28"/>
        <v/>
      </c>
      <c r="G236" s="90" t="str">
        <f t="shared" si="22"/>
        <v/>
      </c>
    </row>
    <row r="237" spans="1:7" x14ac:dyDescent="0.25">
      <c r="A237" s="116" t="str">
        <f t="shared" si="23"/>
        <v/>
      </c>
      <c r="B237" s="100" t="str">
        <f t="shared" si="24"/>
        <v/>
      </c>
      <c r="C237" s="90" t="str">
        <f t="shared" si="25"/>
        <v/>
      </c>
      <c r="D237" s="117" t="str">
        <f t="shared" si="26"/>
        <v/>
      </c>
      <c r="E237" s="117" t="str">
        <f t="shared" si="27"/>
        <v/>
      </c>
      <c r="F237" s="117" t="str">
        <f t="shared" si="28"/>
        <v/>
      </c>
      <c r="G237" s="90" t="str">
        <f t="shared" si="22"/>
        <v/>
      </c>
    </row>
    <row r="238" spans="1:7" x14ac:dyDescent="0.25">
      <c r="A238" s="116" t="str">
        <f t="shared" si="23"/>
        <v/>
      </c>
      <c r="B238" s="100" t="str">
        <f t="shared" si="24"/>
        <v/>
      </c>
      <c r="C238" s="90" t="str">
        <f t="shared" si="25"/>
        <v/>
      </c>
      <c r="D238" s="117" t="str">
        <f t="shared" si="26"/>
        <v/>
      </c>
      <c r="E238" s="117" t="str">
        <f t="shared" si="27"/>
        <v/>
      </c>
      <c r="F238" s="117" t="str">
        <f t="shared" si="28"/>
        <v/>
      </c>
      <c r="G238" s="90" t="str">
        <f t="shared" si="22"/>
        <v/>
      </c>
    </row>
    <row r="239" spans="1:7" x14ac:dyDescent="0.25">
      <c r="A239" s="116" t="str">
        <f t="shared" si="23"/>
        <v/>
      </c>
      <c r="B239" s="100" t="str">
        <f t="shared" si="24"/>
        <v/>
      </c>
      <c r="C239" s="90" t="str">
        <f t="shared" si="25"/>
        <v/>
      </c>
      <c r="D239" s="117" t="str">
        <f t="shared" si="26"/>
        <v/>
      </c>
      <c r="E239" s="117" t="str">
        <f t="shared" si="27"/>
        <v/>
      </c>
      <c r="F239" s="117" t="str">
        <f t="shared" si="28"/>
        <v/>
      </c>
      <c r="G239" s="90" t="str">
        <f t="shared" si="22"/>
        <v/>
      </c>
    </row>
    <row r="240" spans="1:7" x14ac:dyDescent="0.25">
      <c r="A240" s="116" t="str">
        <f t="shared" si="23"/>
        <v/>
      </c>
      <c r="B240" s="100" t="str">
        <f t="shared" si="24"/>
        <v/>
      </c>
      <c r="C240" s="90" t="str">
        <f t="shared" si="25"/>
        <v/>
      </c>
      <c r="D240" s="117" t="str">
        <f t="shared" si="26"/>
        <v/>
      </c>
      <c r="E240" s="117" t="str">
        <f t="shared" si="27"/>
        <v/>
      </c>
      <c r="F240" s="117" t="str">
        <f t="shared" si="28"/>
        <v/>
      </c>
      <c r="G240" s="90" t="str">
        <f t="shared" si="22"/>
        <v/>
      </c>
    </row>
    <row r="241" spans="1:7" x14ac:dyDescent="0.25">
      <c r="A241" s="116" t="str">
        <f t="shared" si="23"/>
        <v/>
      </c>
      <c r="B241" s="100" t="str">
        <f t="shared" si="24"/>
        <v/>
      </c>
      <c r="C241" s="90" t="str">
        <f t="shared" si="25"/>
        <v/>
      </c>
      <c r="D241" s="117" t="str">
        <f t="shared" si="26"/>
        <v/>
      </c>
      <c r="E241" s="117" t="str">
        <f t="shared" si="27"/>
        <v/>
      </c>
      <c r="F241" s="117" t="str">
        <f t="shared" si="28"/>
        <v/>
      </c>
      <c r="G241" s="90" t="str">
        <f t="shared" si="22"/>
        <v/>
      </c>
    </row>
    <row r="242" spans="1:7" x14ac:dyDescent="0.25">
      <c r="A242" s="116" t="str">
        <f t="shared" si="23"/>
        <v/>
      </c>
      <c r="B242" s="100" t="str">
        <f t="shared" si="24"/>
        <v/>
      </c>
      <c r="C242" s="90" t="str">
        <f t="shared" si="25"/>
        <v/>
      </c>
      <c r="D242" s="117" t="str">
        <f t="shared" si="26"/>
        <v/>
      </c>
      <c r="E242" s="117" t="str">
        <f t="shared" si="27"/>
        <v/>
      </c>
      <c r="F242" s="117" t="str">
        <f t="shared" si="28"/>
        <v/>
      </c>
      <c r="G242" s="90" t="str">
        <f t="shared" si="22"/>
        <v/>
      </c>
    </row>
    <row r="243" spans="1:7" x14ac:dyDescent="0.25">
      <c r="A243" s="116" t="str">
        <f t="shared" si="23"/>
        <v/>
      </c>
      <c r="B243" s="100" t="str">
        <f t="shared" si="24"/>
        <v/>
      </c>
      <c r="C243" s="90" t="str">
        <f t="shared" si="25"/>
        <v/>
      </c>
      <c r="D243" s="117" t="str">
        <f t="shared" si="26"/>
        <v/>
      </c>
      <c r="E243" s="117" t="str">
        <f t="shared" si="27"/>
        <v/>
      </c>
      <c r="F243" s="117" t="str">
        <f t="shared" si="28"/>
        <v/>
      </c>
      <c r="G243" s="90" t="str">
        <f t="shared" si="22"/>
        <v/>
      </c>
    </row>
    <row r="244" spans="1:7" x14ac:dyDescent="0.25">
      <c r="A244" s="116" t="str">
        <f t="shared" si="23"/>
        <v/>
      </c>
      <c r="B244" s="100" t="str">
        <f t="shared" si="24"/>
        <v/>
      </c>
      <c r="C244" s="90" t="str">
        <f t="shared" si="25"/>
        <v/>
      </c>
      <c r="D244" s="117" t="str">
        <f t="shared" si="26"/>
        <v/>
      </c>
      <c r="E244" s="117" t="str">
        <f t="shared" si="27"/>
        <v/>
      </c>
      <c r="F244" s="117" t="str">
        <f t="shared" si="28"/>
        <v/>
      </c>
      <c r="G244" s="90" t="str">
        <f t="shared" si="22"/>
        <v/>
      </c>
    </row>
    <row r="245" spans="1:7" x14ac:dyDescent="0.25">
      <c r="A245" s="116" t="str">
        <f t="shared" si="23"/>
        <v/>
      </c>
      <c r="B245" s="100" t="str">
        <f t="shared" si="24"/>
        <v/>
      </c>
      <c r="C245" s="90" t="str">
        <f t="shared" si="25"/>
        <v/>
      </c>
      <c r="D245" s="117" t="str">
        <f t="shared" si="26"/>
        <v/>
      </c>
      <c r="E245" s="117" t="str">
        <f t="shared" si="27"/>
        <v/>
      </c>
      <c r="F245" s="117" t="str">
        <f t="shared" si="28"/>
        <v/>
      </c>
      <c r="G245" s="90" t="str">
        <f t="shared" si="22"/>
        <v/>
      </c>
    </row>
    <row r="246" spans="1:7" x14ac:dyDescent="0.25">
      <c r="A246" s="116" t="str">
        <f t="shared" si="23"/>
        <v/>
      </c>
      <c r="B246" s="100" t="str">
        <f t="shared" si="24"/>
        <v/>
      </c>
      <c r="C246" s="90" t="str">
        <f t="shared" si="25"/>
        <v/>
      </c>
      <c r="D246" s="117" t="str">
        <f t="shared" si="26"/>
        <v/>
      </c>
      <c r="E246" s="117" t="str">
        <f t="shared" si="27"/>
        <v/>
      </c>
      <c r="F246" s="117" t="str">
        <f t="shared" si="28"/>
        <v/>
      </c>
      <c r="G246" s="90" t="str">
        <f t="shared" si="22"/>
        <v/>
      </c>
    </row>
    <row r="247" spans="1:7" x14ac:dyDescent="0.25">
      <c r="A247" s="116" t="str">
        <f t="shared" si="23"/>
        <v/>
      </c>
      <c r="B247" s="100" t="str">
        <f t="shared" si="24"/>
        <v/>
      </c>
      <c r="C247" s="90" t="str">
        <f t="shared" si="25"/>
        <v/>
      </c>
      <c r="D247" s="117" t="str">
        <f t="shared" si="26"/>
        <v/>
      </c>
      <c r="E247" s="117" t="str">
        <f t="shared" si="27"/>
        <v/>
      </c>
      <c r="F247" s="117" t="str">
        <f t="shared" si="28"/>
        <v/>
      </c>
      <c r="G247" s="90" t="str">
        <f t="shared" si="22"/>
        <v/>
      </c>
    </row>
    <row r="248" spans="1:7" x14ac:dyDescent="0.25">
      <c r="A248" s="116" t="str">
        <f t="shared" si="23"/>
        <v/>
      </c>
      <c r="B248" s="100" t="str">
        <f t="shared" si="24"/>
        <v/>
      </c>
      <c r="C248" s="90" t="str">
        <f t="shared" si="25"/>
        <v/>
      </c>
      <c r="D248" s="117" t="str">
        <f t="shared" si="26"/>
        <v/>
      </c>
      <c r="E248" s="117" t="str">
        <f t="shared" si="27"/>
        <v/>
      </c>
      <c r="F248" s="117" t="str">
        <f t="shared" si="28"/>
        <v/>
      </c>
      <c r="G248" s="90" t="str">
        <f t="shared" si="22"/>
        <v/>
      </c>
    </row>
    <row r="249" spans="1:7" x14ac:dyDescent="0.25">
      <c r="A249" s="116" t="str">
        <f t="shared" si="23"/>
        <v/>
      </c>
      <c r="B249" s="100" t="str">
        <f t="shared" si="24"/>
        <v/>
      </c>
      <c r="C249" s="90" t="str">
        <f t="shared" si="25"/>
        <v/>
      </c>
      <c r="D249" s="117" t="str">
        <f t="shared" si="26"/>
        <v/>
      </c>
      <c r="E249" s="117" t="str">
        <f t="shared" si="27"/>
        <v/>
      </c>
      <c r="F249" s="117" t="str">
        <f t="shared" si="28"/>
        <v/>
      </c>
      <c r="G249" s="90" t="str">
        <f t="shared" si="22"/>
        <v/>
      </c>
    </row>
    <row r="250" spans="1:7" x14ac:dyDescent="0.25">
      <c r="A250" s="116" t="str">
        <f t="shared" si="23"/>
        <v/>
      </c>
      <c r="B250" s="100" t="str">
        <f t="shared" si="24"/>
        <v/>
      </c>
      <c r="C250" s="90" t="str">
        <f t="shared" si="25"/>
        <v/>
      </c>
      <c r="D250" s="117" t="str">
        <f t="shared" si="26"/>
        <v/>
      </c>
      <c r="E250" s="117" t="str">
        <f t="shared" si="27"/>
        <v/>
      </c>
      <c r="F250" s="117" t="str">
        <f t="shared" si="28"/>
        <v/>
      </c>
      <c r="G250" s="90" t="str">
        <f t="shared" si="22"/>
        <v/>
      </c>
    </row>
    <row r="251" spans="1:7" x14ac:dyDescent="0.25">
      <c r="A251" s="116" t="str">
        <f t="shared" si="23"/>
        <v/>
      </c>
      <c r="B251" s="100" t="str">
        <f t="shared" si="24"/>
        <v/>
      </c>
      <c r="C251" s="90" t="str">
        <f t="shared" si="25"/>
        <v/>
      </c>
      <c r="D251" s="117" t="str">
        <f t="shared" si="26"/>
        <v/>
      </c>
      <c r="E251" s="117" t="str">
        <f t="shared" si="27"/>
        <v/>
      </c>
      <c r="F251" s="117" t="str">
        <f t="shared" si="28"/>
        <v/>
      </c>
      <c r="G251" s="90" t="str">
        <f t="shared" si="22"/>
        <v/>
      </c>
    </row>
    <row r="252" spans="1:7" x14ac:dyDescent="0.25">
      <c r="A252" s="116" t="str">
        <f t="shared" si="23"/>
        <v/>
      </c>
      <c r="B252" s="100" t="str">
        <f t="shared" si="24"/>
        <v/>
      </c>
      <c r="C252" s="90" t="str">
        <f t="shared" si="25"/>
        <v/>
      </c>
      <c r="D252" s="117" t="str">
        <f t="shared" si="26"/>
        <v/>
      </c>
      <c r="E252" s="117" t="str">
        <f t="shared" si="27"/>
        <v/>
      </c>
      <c r="F252" s="117" t="str">
        <f t="shared" si="28"/>
        <v/>
      </c>
      <c r="G252" s="90" t="str">
        <f t="shared" si="22"/>
        <v/>
      </c>
    </row>
    <row r="253" spans="1:7" x14ac:dyDescent="0.25">
      <c r="A253" s="116" t="str">
        <f t="shared" si="23"/>
        <v/>
      </c>
      <c r="B253" s="100" t="str">
        <f t="shared" si="24"/>
        <v/>
      </c>
      <c r="C253" s="90" t="str">
        <f t="shared" si="25"/>
        <v/>
      </c>
      <c r="D253" s="117" t="str">
        <f t="shared" si="26"/>
        <v/>
      </c>
      <c r="E253" s="117" t="str">
        <f t="shared" si="27"/>
        <v/>
      </c>
      <c r="F253" s="117" t="str">
        <f t="shared" si="28"/>
        <v/>
      </c>
      <c r="G253" s="90" t="str">
        <f t="shared" si="22"/>
        <v/>
      </c>
    </row>
    <row r="254" spans="1:7" x14ac:dyDescent="0.25">
      <c r="A254" s="116" t="str">
        <f t="shared" si="23"/>
        <v/>
      </c>
      <c r="B254" s="100" t="str">
        <f t="shared" si="24"/>
        <v/>
      </c>
      <c r="C254" s="90" t="str">
        <f t="shared" si="25"/>
        <v/>
      </c>
      <c r="D254" s="117" t="str">
        <f t="shared" si="26"/>
        <v/>
      </c>
      <c r="E254" s="117" t="str">
        <f t="shared" si="27"/>
        <v/>
      </c>
      <c r="F254" s="117" t="str">
        <f t="shared" si="28"/>
        <v/>
      </c>
      <c r="G254" s="90" t="str">
        <f t="shared" si="22"/>
        <v/>
      </c>
    </row>
    <row r="255" spans="1:7" x14ac:dyDescent="0.25">
      <c r="A255" s="116" t="str">
        <f t="shared" si="23"/>
        <v/>
      </c>
      <c r="B255" s="100" t="str">
        <f t="shared" si="24"/>
        <v/>
      </c>
      <c r="C255" s="90" t="str">
        <f t="shared" si="25"/>
        <v/>
      </c>
      <c r="D255" s="117" t="str">
        <f t="shared" si="26"/>
        <v/>
      </c>
      <c r="E255" s="117" t="str">
        <f t="shared" si="27"/>
        <v/>
      </c>
      <c r="F255" s="117" t="str">
        <f t="shared" si="28"/>
        <v/>
      </c>
      <c r="G255" s="90" t="str">
        <f t="shared" si="22"/>
        <v/>
      </c>
    </row>
    <row r="256" spans="1:7" x14ac:dyDescent="0.25">
      <c r="A256" s="116" t="str">
        <f t="shared" si="23"/>
        <v/>
      </c>
      <c r="B256" s="100" t="str">
        <f t="shared" si="24"/>
        <v/>
      </c>
      <c r="C256" s="90" t="str">
        <f t="shared" si="25"/>
        <v/>
      </c>
      <c r="D256" s="117" t="str">
        <f t="shared" si="26"/>
        <v/>
      </c>
      <c r="E256" s="117" t="str">
        <f t="shared" si="27"/>
        <v/>
      </c>
      <c r="F256" s="117" t="str">
        <f t="shared" si="28"/>
        <v/>
      </c>
      <c r="G256" s="90" t="str">
        <f t="shared" si="22"/>
        <v/>
      </c>
    </row>
    <row r="257" spans="1:7" x14ac:dyDescent="0.25">
      <c r="A257" s="116" t="str">
        <f t="shared" si="23"/>
        <v/>
      </c>
      <c r="B257" s="100" t="str">
        <f t="shared" si="24"/>
        <v/>
      </c>
      <c r="C257" s="90" t="str">
        <f t="shared" si="25"/>
        <v/>
      </c>
      <c r="D257" s="117" t="str">
        <f t="shared" si="26"/>
        <v/>
      </c>
      <c r="E257" s="117" t="str">
        <f t="shared" si="27"/>
        <v/>
      </c>
      <c r="F257" s="117" t="str">
        <f t="shared" si="28"/>
        <v/>
      </c>
      <c r="G257" s="90" t="str">
        <f t="shared" si="22"/>
        <v/>
      </c>
    </row>
    <row r="258" spans="1:7" x14ac:dyDescent="0.25">
      <c r="A258" s="116" t="str">
        <f t="shared" si="23"/>
        <v/>
      </c>
      <c r="B258" s="100" t="str">
        <f t="shared" si="24"/>
        <v/>
      </c>
      <c r="C258" s="90" t="str">
        <f t="shared" si="25"/>
        <v/>
      </c>
      <c r="D258" s="117" t="str">
        <f t="shared" si="26"/>
        <v/>
      </c>
      <c r="E258" s="117" t="str">
        <f t="shared" si="27"/>
        <v/>
      </c>
      <c r="F258" s="117" t="str">
        <f t="shared" si="28"/>
        <v/>
      </c>
      <c r="G258" s="90" t="str">
        <f t="shared" si="22"/>
        <v/>
      </c>
    </row>
    <row r="259" spans="1:7" x14ac:dyDescent="0.25">
      <c r="A259" s="116" t="str">
        <f t="shared" si="23"/>
        <v/>
      </c>
      <c r="B259" s="100" t="str">
        <f t="shared" si="24"/>
        <v/>
      </c>
      <c r="C259" s="90" t="str">
        <f t="shared" si="25"/>
        <v/>
      </c>
      <c r="D259" s="117" t="str">
        <f t="shared" si="26"/>
        <v/>
      </c>
      <c r="E259" s="117" t="str">
        <f t="shared" si="27"/>
        <v/>
      </c>
      <c r="F259" s="117" t="str">
        <f t="shared" si="28"/>
        <v/>
      </c>
      <c r="G259" s="90" t="str">
        <f t="shared" si="22"/>
        <v/>
      </c>
    </row>
    <row r="260" spans="1:7" x14ac:dyDescent="0.25">
      <c r="A260" s="116" t="str">
        <f t="shared" si="23"/>
        <v/>
      </c>
      <c r="B260" s="100" t="str">
        <f t="shared" si="24"/>
        <v/>
      </c>
      <c r="C260" s="90" t="str">
        <f t="shared" si="25"/>
        <v/>
      </c>
      <c r="D260" s="117" t="str">
        <f t="shared" si="26"/>
        <v/>
      </c>
      <c r="E260" s="117" t="str">
        <f t="shared" si="27"/>
        <v/>
      </c>
      <c r="F260" s="117" t="str">
        <f t="shared" si="28"/>
        <v/>
      </c>
      <c r="G260" s="90" t="str">
        <f t="shared" si="22"/>
        <v/>
      </c>
    </row>
    <row r="261" spans="1:7" x14ac:dyDescent="0.25">
      <c r="A261" s="116" t="str">
        <f t="shared" si="23"/>
        <v/>
      </c>
      <c r="B261" s="100" t="str">
        <f t="shared" si="24"/>
        <v/>
      </c>
      <c r="C261" s="90" t="str">
        <f t="shared" si="25"/>
        <v/>
      </c>
      <c r="D261" s="117" t="str">
        <f t="shared" si="26"/>
        <v/>
      </c>
      <c r="E261" s="117" t="str">
        <f t="shared" si="27"/>
        <v/>
      </c>
      <c r="F261" s="117" t="str">
        <f t="shared" si="28"/>
        <v/>
      </c>
      <c r="G261" s="90" t="str">
        <f t="shared" si="22"/>
        <v/>
      </c>
    </row>
    <row r="262" spans="1:7" x14ac:dyDescent="0.25">
      <c r="A262" s="116" t="str">
        <f t="shared" si="23"/>
        <v/>
      </c>
      <c r="B262" s="100" t="str">
        <f t="shared" si="24"/>
        <v/>
      </c>
      <c r="C262" s="90" t="str">
        <f t="shared" si="25"/>
        <v/>
      </c>
      <c r="D262" s="117" t="str">
        <f t="shared" si="26"/>
        <v/>
      </c>
      <c r="E262" s="117" t="str">
        <f t="shared" si="27"/>
        <v/>
      </c>
      <c r="F262" s="117" t="str">
        <f t="shared" si="28"/>
        <v/>
      </c>
      <c r="G262" s="90" t="str">
        <f t="shared" si="22"/>
        <v/>
      </c>
    </row>
    <row r="263" spans="1:7" x14ac:dyDescent="0.25">
      <c r="A263" s="116" t="str">
        <f t="shared" si="23"/>
        <v/>
      </c>
      <c r="B263" s="100" t="str">
        <f t="shared" si="24"/>
        <v/>
      </c>
      <c r="C263" s="90" t="str">
        <f t="shared" si="25"/>
        <v/>
      </c>
      <c r="D263" s="117" t="str">
        <f t="shared" si="26"/>
        <v/>
      </c>
      <c r="E263" s="117" t="str">
        <f t="shared" si="27"/>
        <v/>
      </c>
      <c r="F263" s="117" t="str">
        <f t="shared" si="28"/>
        <v/>
      </c>
      <c r="G263" s="90" t="str">
        <f t="shared" si="22"/>
        <v/>
      </c>
    </row>
    <row r="264" spans="1:7" x14ac:dyDescent="0.25">
      <c r="A264" s="116" t="str">
        <f t="shared" si="23"/>
        <v/>
      </c>
      <c r="B264" s="100" t="str">
        <f t="shared" si="24"/>
        <v/>
      </c>
      <c r="C264" s="90" t="str">
        <f t="shared" si="25"/>
        <v/>
      </c>
      <c r="D264" s="117" t="str">
        <f t="shared" si="26"/>
        <v/>
      </c>
      <c r="E264" s="117" t="str">
        <f t="shared" si="27"/>
        <v/>
      </c>
      <c r="F264" s="117" t="str">
        <f t="shared" si="28"/>
        <v/>
      </c>
      <c r="G264" s="90" t="str">
        <f t="shared" si="22"/>
        <v/>
      </c>
    </row>
    <row r="265" spans="1:7" x14ac:dyDescent="0.25">
      <c r="A265" s="116" t="str">
        <f t="shared" si="23"/>
        <v/>
      </c>
      <c r="B265" s="100" t="str">
        <f t="shared" si="24"/>
        <v/>
      </c>
      <c r="C265" s="90" t="str">
        <f t="shared" si="25"/>
        <v/>
      </c>
      <c r="D265" s="117" t="str">
        <f t="shared" si="26"/>
        <v/>
      </c>
      <c r="E265" s="117" t="str">
        <f t="shared" si="27"/>
        <v/>
      </c>
      <c r="F265" s="117" t="str">
        <f t="shared" si="28"/>
        <v/>
      </c>
      <c r="G265" s="90" t="str">
        <f t="shared" si="22"/>
        <v/>
      </c>
    </row>
    <row r="266" spans="1:7" x14ac:dyDescent="0.25">
      <c r="A266" s="116" t="str">
        <f t="shared" si="23"/>
        <v/>
      </c>
      <c r="B266" s="100" t="str">
        <f t="shared" si="24"/>
        <v/>
      </c>
      <c r="C266" s="90" t="str">
        <f t="shared" si="25"/>
        <v/>
      </c>
      <c r="D266" s="117" t="str">
        <f t="shared" si="26"/>
        <v/>
      </c>
      <c r="E266" s="117" t="str">
        <f t="shared" si="27"/>
        <v/>
      </c>
      <c r="F266" s="117" t="str">
        <f t="shared" si="28"/>
        <v/>
      </c>
      <c r="G266" s="90" t="str">
        <f t="shared" si="22"/>
        <v/>
      </c>
    </row>
    <row r="267" spans="1:7" x14ac:dyDescent="0.25">
      <c r="A267" s="116" t="str">
        <f t="shared" si="23"/>
        <v/>
      </c>
      <c r="B267" s="100" t="str">
        <f t="shared" si="24"/>
        <v/>
      </c>
      <c r="C267" s="90" t="str">
        <f t="shared" si="25"/>
        <v/>
      </c>
      <c r="D267" s="117" t="str">
        <f t="shared" si="26"/>
        <v/>
      </c>
      <c r="E267" s="117" t="str">
        <f t="shared" si="27"/>
        <v/>
      </c>
      <c r="F267" s="117" t="str">
        <f t="shared" si="28"/>
        <v/>
      </c>
      <c r="G267" s="90" t="str">
        <f t="shared" si="22"/>
        <v/>
      </c>
    </row>
    <row r="268" spans="1:7" x14ac:dyDescent="0.25">
      <c r="A268" s="116" t="str">
        <f t="shared" si="23"/>
        <v/>
      </c>
      <c r="B268" s="100" t="str">
        <f t="shared" si="24"/>
        <v/>
      </c>
      <c r="C268" s="90" t="str">
        <f t="shared" si="25"/>
        <v/>
      </c>
      <c r="D268" s="117" t="str">
        <f t="shared" si="26"/>
        <v/>
      </c>
      <c r="E268" s="117" t="str">
        <f t="shared" si="27"/>
        <v/>
      </c>
      <c r="F268" s="117" t="str">
        <f t="shared" si="28"/>
        <v/>
      </c>
      <c r="G268" s="90" t="str">
        <f t="shared" si="22"/>
        <v/>
      </c>
    </row>
    <row r="269" spans="1:7" x14ac:dyDescent="0.25">
      <c r="A269" s="116" t="str">
        <f t="shared" si="23"/>
        <v/>
      </c>
      <c r="B269" s="100" t="str">
        <f t="shared" si="24"/>
        <v/>
      </c>
      <c r="C269" s="90" t="str">
        <f t="shared" si="25"/>
        <v/>
      </c>
      <c r="D269" s="117" t="str">
        <f t="shared" si="26"/>
        <v/>
      </c>
      <c r="E269" s="117" t="str">
        <f t="shared" si="27"/>
        <v/>
      </c>
      <c r="F269" s="117" t="str">
        <f t="shared" si="28"/>
        <v/>
      </c>
      <c r="G269" s="90" t="str">
        <f t="shared" si="22"/>
        <v/>
      </c>
    </row>
    <row r="270" spans="1:7" x14ac:dyDescent="0.25">
      <c r="A270" s="116" t="str">
        <f t="shared" si="23"/>
        <v/>
      </c>
      <c r="B270" s="100" t="str">
        <f t="shared" si="24"/>
        <v/>
      </c>
      <c r="C270" s="90" t="str">
        <f t="shared" si="25"/>
        <v/>
      </c>
      <c r="D270" s="117" t="str">
        <f t="shared" si="26"/>
        <v/>
      </c>
      <c r="E270" s="117" t="str">
        <f t="shared" si="27"/>
        <v/>
      </c>
      <c r="F270" s="117" t="str">
        <f t="shared" si="28"/>
        <v/>
      </c>
      <c r="G270" s="90" t="str">
        <f t="shared" si="22"/>
        <v/>
      </c>
    </row>
    <row r="271" spans="1:7" x14ac:dyDescent="0.25">
      <c r="A271" s="116" t="str">
        <f t="shared" si="23"/>
        <v/>
      </c>
      <c r="B271" s="100" t="str">
        <f t="shared" si="24"/>
        <v/>
      </c>
      <c r="C271" s="90" t="str">
        <f t="shared" si="25"/>
        <v/>
      </c>
      <c r="D271" s="117" t="str">
        <f t="shared" si="26"/>
        <v/>
      </c>
      <c r="E271" s="117" t="str">
        <f t="shared" si="27"/>
        <v/>
      </c>
      <c r="F271" s="117" t="str">
        <f t="shared" si="28"/>
        <v/>
      </c>
      <c r="G271" s="90" t="str">
        <f t="shared" si="22"/>
        <v/>
      </c>
    </row>
    <row r="272" spans="1:7" x14ac:dyDescent="0.25">
      <c r="A272" s="116" t="str">
        <f t="shared" si="23"/>
        <v/>
      </c>
      <c r="B272" s="100" t="str">
        <f t="shared" si="24"/>
        <v/>
      </c>
      <c r="C272" s="90" t="str">
        <f t="shared" si="25"/>
        <v/>
      </c>
      <c r="D272" s="117" t="str">
        <f t="shared" si="26"/>
        <v/>
      </c>
      <c r="E272" s="117" t="str">
        <f t="shared" si="27"/>
        <v/>
      </c>
      <c r="F272" s="117" t="str">
        <f t="shared" si="28"/>
        <v/>
      </c>
      <c r="G272" s="90" t="str">
        <f t="shared" ref="G272:G335" si="29">IF(B272="","",SUM(C272)-SUM(E272))</f>
        <v/>
      </c>
    </row>
    <row r="273" spans="1:7" x14ac:dyDescent="0.25">
      <c r="A273" s="116" t="str">
        <f t="shared" ref="A273:A336" si="30">IF(B273="","",EDATE(A272,1))</f>
        <v/>
      </c>
      <c r="B273" s="100" t="str">
        <f t="shared" ref="B273:B336" si="31">IF(B272="","",IF(SUM(B272)+1&lt;=$E$7,SUM(B272)+1,""))</f>
        <v/>
      </c>
      <c r="C273" s="90" t="str">
        <f t="shared" ref="C273:C336" si="32">IF(B273="","",G272)</f>
        <v/>
      </c>
      <c r="D273" s="117" t="str">
        <f t="shared" ref="D273:D336" si="33">IF(B273="","",IPMT($E$11/12,B273,$E$7,-$E$8,$E$9,0))</f>
        <v/>
      </c>
      <c r="E273" s="117" t="str">
        <f t="shared" ref="E273:E336" si="34">IF(B273="","",PPMT($E$11/12,B273,$E$7,-$E$8,$E$9,0))</f>
        <v/>
      </c>
      <c r="F273" s="117" t="str">
        <f t="shared" ref="F273:F336" si="35">IF(B273="","",SUM(D273:E273))</f>
        <v/>
      </c>
      <c r="G273" s="90" t="str">
        <f t="shared" si="29"/>
        <v/>
      </c>
    </row>
    <row r="274" spans="1:7" x14ac:dyDescent="0.25">
      <c r="A274" s="116" t="str">
        <f t="shared" si="30"/>
        <v/>
      </c>
      <c r="B274" s="100" t="str">
        <f t="shared" si="31"/>
        <v/>
      </c>
      <c r="C274" s="90" t="str">
        <f t="shared" si="32"/>
        <v/>
      </c>
      <c r="D274" s="117" t="str">
        <f t="shared" si="33"/>
        <v/>
      </c>
      <c r="E274" s="117" t="str">
        <f t="shared" si="34"/>
        <v/>
      </c>
      <c r="F274" s="117" t="str">
        <f t="shared" si="35"/>
        <v/>
      </c>
      <c r="G274" s="90" t="str">
        <f t="shared" si="29"/>
        <v/>
      </c>
    </row>
    <row r="275" spans="1:7" x14ac:dyDescent="0.25">
      <c r="A275" s="116" t="str">
        <f t="shared" si="30"/>
        <v/>
      </c>
      <c r="B275" s="100" t="str">
        <f t="shared" si="31"/>
        <v/>
      </c>
      <c r="C275" s="90" t="str">
        <f t="shared" si="32"/>
        <v/>
      </c>
      <c r="D275" s="117" t="str">
        <f t="shared" si="33"/>
        <v/>
      </c>
      <c r="E275" s="117" t="str">
        <f t="shared" si="34"/>
        <v/>
      </c>
      <c r="F275" s="117" t="str">
        <f t="shared" si="35"/>
        <v/>
      </c>
      <c r="G275" s="90" t="str">
        <f t="shared" si="29"/>
        <v/>
      </c>
    </row>
    <row r="276" spans="1:7" x14ac:dyDescent="0.25">
      <c r="A276" s="116" t="str">
        <f t="shared" si="30"/>
        <v/>
      </c>
      <c r="B276" s="100" t="str">
        <f t="shared" si="31"/>
        <v/>
      </c>
      <c r="C276" s="90" t="str">
        <f t="shared" si="32"/>
        <v/>
      </c>
      <c r="D276" s="117" t="str">
        <f t="shared" si="33"/>
        <v/>
      </c>
      <c r="E276" s="117" t="str">
        <f t="shared" si="34"/>
        <v/>
      </c>
      <c r="F276" s="117" t="str">
        <f t="shared" si="35"/>
        <v/>
      </c>
      <c r="G276" s="90" t="str">
        <f t="shared" si="29"/>
        <v/>
      </c>
    </row>
    <row r="277" spans="1:7" x14ac:dyDescent="0.25">
      <c r="A277" s="116" t="str">
        <f t="shared" si="30"/>
        <v/>
      </c>
      <c r="B277" s="100" t="str">
        <f t="shared" si="31"/>
        <v/>
      </c>
      <c r="C277" s="90" t="str">
        <f t="shared" si="32"/>
        <v/>
      </c>
      <c r="D277" s="117" t="str">
        <f t="shared" si="33"/>
        <v/>
      </c>
      <c r="E277" s="117" t="str">
        <f t="shared" si="34"/>
        <v/>
      </c>
      <c r="F277" s="117" t="str">
        <f t="shared" si="35"/>
        <v/>
      </c>
      <c r="G277" s="90" t="str">
        <f t="shared" si="29"/>
        <v/>
      </c>
    </row>
    <row r="278" spans="1:7" x14ac:dyDescent="0.25">
      <c r="A278" s="116" t="str">
        <f t="shared" si="30"/>
        <v/>
      </c>
      <c r="B278" s="100" t="str">
        <f t="shared" si="31"/>
        <v/>
      </c>
      <c r="C278" s="90" t="str">
        <f t="shared" si="32"/>
        <v/>
      </c>
      <c r="D278" s="117" t="str">
        <f t="shared" si="33"/>
        <v/>
      </c>
      <c r="E278" s="117" t="str">
        <f t="shared" si="34"/>
        <v/>
      </c>
      <c r="F278" s="117" t="str">
        <f t="shared" si="35"/>
        <v/>
      </c>
      <c r="G278" s="90" t="str">
        <f t="shared" si="29"/>
        <v/>
      </c>
    </row>
    <row r="279" spans="1:7" x14ac:dyDescent="0.25">
      <c r="A279" s="116" t="str">
        <f t="shared" si="30"/>
        <v/>
      </c>
      <c r="B279" s="100" t="str">
        <f t="shared" si="31"/>
        <v/>
      </c>
      <c r="C279" s="90" t="str">
        <f t="shared" si="32"/>
        <v/>
      </c>
      <c r="D279" s="117" t="str">
        <f t="shared" si="33"/>
        <v/>
      </c>
      <c r="E279" s="117" t="str">
        <f t="shared" si="34"/>
        <v/>
      </c>
      <c r="F279" s="117" t="str">
        <f t="shared" si="35"/>
        <v/>
      </c>
      <c r="G279" s="90" t="str">
        <f t="shared" si="29"/>
        <v/>
      </c>
    </row>
    <row r="280" spans="1:7" x14ac:dyDescent="0.25">
      <c r="A280" s="116" t="str">
        <f t="shared" si="30"/>
        <v/>
      </c>
      <c r="B280" s="100" t="str">
        <f t="shared" si="31"/>
        <v/>
      </c>
      <c r="C280" s="90" t="str">
        <f t="shared" si="32"/>
        <v/>
      </c>
      <c r="D280" s="117" t="str">
        <f t="shared" si="33"/>
        <v/>
      </c>
      <c r="E280" s="117" t="str">
        <f t="shared" si="34"/>
        <v/>
      </c>
      <c r="F280" s="117" t="str">
        <f t="shared" si="35"/>
        <v/>
      </c>
      <c r="G280" s="90" t="str">
        <f t="shared" si="29"/>
        <v/>
      </c>
    </row>
    <row r="281" spans="1:7" x14ac:dyDescent="0.25">
      <c r="A281" s="116" t="str">
        <f t="shared" si="30"/>
        <v/>
      </c>
      <c r="B281" s="100" t="str">
        <f t="shared" si="31"/>
        <v/>
      </c>
      <c r="C281" s="90" t="str">
        <f t="shared" si="32"/>
        <v/>
      </c>
      <c r="D281" s="117" t="str">
        <f t="shared" si="33"/>
        <v/>
      </c>
      <c r="E281" s="117" t="str">
        <f t="shared" si="34"/>
        <v/>
      </c>
      <c r="F281" s="117" t="str">
        <f t="shared" si="35"/>
        <v/>
      </c>
      <c r="G281" s="90" t="str">
        <f t="shared" si="29"/>
        <v/>
      </c>
    </row>
    <row r="282" spans="1:7" x14ac:dyDescent="0.25">
      <c r="A282" s="116" t="str">
        <f t="shared" si="30"/>
        <v/>
      </c>
      <c r="B282" s="100" t="str">
        <f t="shared" si="31"/>
        <v/>
      </c>
      <c r="C282" s="90" t="str">
        <f t="shared" si="32"/>
        <v/>
      </c>
      <c r="D282" s="117" t="str">
        <f t="shared" si="33"/>
        <v/>
      </c>
      <c r="E282" s="117" t="str">
        <f t="shared" si="34"/>
        <v/>
      </c>
      <c r="F282" s="117" t="str">
        <f t="shared" si="35"/>
        <v/>
      </c>
      <c r="G282" s="90" t="str">
        <f t="shared" si="29"/>
        <v/>
      </c>
    </row>
    <row r="283" spans="1:7" x14ac:dyDescent="0.25">
      <c r="A283" s="116" t="str">
        <f t="shared" si="30"/>
        <v/>
      </c>
      <c r="B283" s="100" t="str">
        <f t="shared" si="31"/>
        <v/>
      </c>
      <c r="C283" s="90" t="str">
        <f t="shared" si="32"/>
        <v/>
      </c>
      <c r="D283" s="117" t="str">
        <f t="shared" si="33"/>
        <v/>
      </c>
      <c r="E283" s="117" t="str">
        <f t="shared" si="34"/>
        <v/>
      </c>
      <c r="F283" s="117" t="str">
        <f t="shared" si="35"/>
        <v/>
      </c>
      <c r="G283" s="90" t="str">
        <f t="shared" si="29"/>
        <v/>
      </c>
    </row>
    <row r="284" spans="1:7" x14ac:dyDescent="0.25">
      <c r="A284" s="116" t="str">
        <f t="shared" si="30"/>
        <v/>
      </c>
      <c r="B284" s="100" t="str">
        <f t="shared" si="31"/>
        <v/>
      </c>
      <c r="C284" s="90" t="str">
        <f t="shared" si="32"/>
        <v/>
      </c>
      <c r="D284" s="117" t="str">
        <f t="shared" si="33"/>
        <v/>
      </c>
      <c r="E284" s="117" t="str">
        <f t="shared" si="34"/>
        <v/>
      </c>
      <c r="F284" s="117" t="str">
        <f t="shared" si="35"/>
        <v/>
      </c>
      <c r="G284" s="90" t="str">
        <f t="shared" si="29"/>
        <v/>
      </c>
    </row>
    <row r="285" spans="1:7" x14ac:dyDescent="0.25">
      <c r="A285" s="116" t="str">
        <f t="shared" si="30"/>
        <v/>
      </c>
      <c r="B285" s="100" t="str">
        <f t="shared" si="31"/>
        <v/>
      </c>
      <c r="C285" s="90" t="str">
        <f t="shared" si="32"/>
        <v/>
      </c>
      <c r="D285" s="117" t="str">
        <f t="shared" si="33"/>
        <v/>
      </c>
      <c r="E285" s="117" t="str">
        <f t="shared" si="34"/>
        <v/>
      </c>
      <c r="F285" s="117" t="str">
        <f t="shared" si="35"/>
        <v/>
      </c>
      <c r="G285" s="90" t="str">
        <f t="shared" si="29"/>
        <v/>
      </c>
    </row>
    <row r="286" spans="1:7" x14ac:dyDescent="0.25">
      <c r="A286" s="116" t="str">
        <f t="shared" si="30"/>
        <v/>
      </c>
      <c r="B286" s="100" t="str">
        <f t="shared" si="31"/>
        <v/>
      </c>
      <c r="C286" s="90" t="str">
        <f t="shared" si="32"/>
        <v/>
      </c>
      <c r="D286" s="117" t="str">
        <f t="shared" si="33"/>
        <v/>
      </c>
      <c r="E286" s="117" t="str">
        <f t="shared" si="34"/>
        <v/>
      </c>
      <c r="F286" s="117" t="str">
        <f t="shared" si="35"/>
        <v/>
      </c>
      <c r="G286" s="90" t="str">
        <f t="shared" si="29"/>
        <v/>
      </c>
    </row>
    <row r="287" spans="1:7" x14ac:dyDescent="0.25">
      <c r="A287" s="116" t="str">
        <f t="shared" si="30"/>
        <v/>
      </c>
      <c r="B287" s="100" t="str">
        <f t="shared" si="31"/>
        <v/>
      </c>
      <c r="C287" s="90" t="str">
        <f t="shared" si="32"/>
        <v/>
      </c>
      <c r="D287" s="117" t="str">
        <f t="shared" si="33"/>
        <v/>
      </c>
      <c r="E287" s="117" t="str">
        <f t="shared" si="34"/>
        <v/>
      </c>
      <c r="F287" s="117" t="str">
        <f t="shared" si="35"/>
        <v/>
      </c>
      <c r="G287" s="90" t="str">
        <f t="shared" si="29"/>
        <v/>
      </c>
    </row>
    <row r="288" spans="1:7" x14ac:dyDescent="0.25">
      <c r="A288" s="116" t="str">
        <f t="shared" si="30"/>
        <v/>
      </c>
      <c r="B288" s="100" t="str">
        <f t="shared" si="31"/>
        <v/>
      </c>
      <c r="C288" s="90" t="str">
        <f t="shared" si="32"/>
        <v/>
      </c>
      <c r="D288" s="117" t="str">
        <f t="shared" si="33"/>
        <v/>
      </c>
      <c r="E288" s="117" t="str">
        <f t="shared" si="34"/>
        <v/>
      </c>
      <c r="F288" s="117" t="str">
        <f t="shared" si="35"/>
        <v/>
      </c>
      <c r="G288" s="90" t="str">
        <f t="shared" si="29"/>
        <v/>
      </c>
    </row>
    <row r="289" spans="1:7" x14ac:dyDescent="0.25">
      <c r="A289" s="116" t="str">
        <f t="shared" si="30"/>
        <v/>
      </c>
      <c r="B289" s="100" t="str">
        <f t="shared" si="31"/>
        <v/>
      </c>
      <c r="C289" s="90" t="str">
        <f t="shared" si="32"/>
        <v/>
      </c>
      <c r="D289" s="117" t="str">
        <f t="shared" si="33"/>
        <v/>
      </c>
      <c r="E289" s="117" t="str">
        <f t="shared" si="34"/>
        <v/>
      </c>
      <c r="F289" s="117" t="str">
        <f t="shared" si="35"/>
        <v/>
      </c>
      <c r="G289" s="90" t="str">
        <f t="shared" si="29"/>
        <v/>
      </c>
    </row>
    <row r="290" spans="1:7" x14ac:dyDescent="0.25">
      <c r="A290" s="116" t="str">
        <f t="shared" si="30"/>
        <v/>
      </c>
      <c r="B290" s="100" t="str">
        <f t="shared" si="31"/>
        <v/>
      </c>
      <c r="C290" s="90" t="str">
        <f t="shared" si="32"/>
        <v/>
      </c>
      <c r="D290" s="117" t="str">
        <f t="shared" si="33"/>
        <v/>
      </c>
      <c r="E290" s="117" t="str">
        <f t="shared" si="34"/>
        <v/>
      </c>
      <c r="F290" s="117" t="str">
        <f t="shared" si="35"/>
        <v/>
      </c>
      <c r="G290" s="90" t="str">
        <f t="shared" si="29"/>
        <v/>
      </c>
    </row>
    <row r="291" spans="1:7" x14ac:dyDescent="0.25">
      <c r="A291" s="116" t="str">
        <f t="shared" si="30"/>
        <v/>
      </c>
      <c r="B291" s="100" t="str">
        <f t="shared" si="31"/>
        <v/>
      </c>
      <c r="C291" s="90" t="str">
        <f t="shared" si="32"/>
        <v/>
      </c>
      <c r="D291" s="117" t="str">
        <f t="shared" si="33"/>
        <v/>
      </c>
      <c r="E291" s="117" t="str">
        <f t="shared" si="34"/>
        <v/>
      </c>
      <c r="F291" s="117" t="str">
        <f t="shared" si="35"/>
        <v/>
      </c>
      <c r="G291" s="90" t="str">
        <f t="shared" si="29"/>
        <v/>
      </c>
    </row>
    <row r="292" spans="1:7" x14ac:dyDescent="0.25">
      <c r="A292" s="116" t="str">
        <f t="shared" si="30"/>
        <v/>
      </c>
      <c r="B292" s="100" t="str">
        <f t="shared" si="31"/>
        <v/>
      </c>
      <c r="C292" s="90" t="str">
        <f t="shared" si="32"/>
        <v/>
      </c>
      <c r="D292" s="117" t="str">
        <f t="shared" si="33"/>
        <v/>
      </c>
      <c r="E292" s="117" t="str">
        <f t="shared" si="34"/>
        <v/>
      </c>
      <c r="F292" s="117" t="str">
        <f t="shared" si="35"/>
        <v/>
      </c>
      <c r="G292" s="90" t="str">
        <f t="shared" si="29"/>
        <v/>
      </c>
    </row>
    <row r="293" spans="1:7" x14ac:dyDescent="0.25">
      <c r="A293" s="116" t="str">
        <f t="shared" si="30"/>
        <v/>
      </c>
      <c r="B293" s="100" t="str">
        <f t="shared" si="31"/>
        <v/>
      </c>
      <c r="C293" s="90" t="str">
        <f t="shared" si="32"/>
        <v/>
      </c>
      <c r="D293" s="117" t="str">
        <f t="shared" si="33"/>
        <v/>
      </c>
      <c r="E293" s="117" t="str">
        <f t="shared" si="34"/>
        <v/>
      </c>
      <c r="F293" s="117" t="str">
        <f t="shared" si="35"/>
        <v/>
      </c>
      <c r="G293" s="90" t="str">
        <f t="shared" si="29"/>
        <v/>
      </c>
    </row>
    <row r="294" spans="1:7" x14ac:dyDescent="0.25">
      <c r="A294" s="116" t="str">
        <f t="shared" si="30"/>
        <v/>
      </c>
      <c r="B294" s="100" t="str">
        <f t="shared" si="31"/>
        <v/>
      </c>
      <c r="C294" s="90" t="str">
        <f t="shared" si="32"/>
        <v/>
      </c>
      <c r="D294" s="117" t="str">
        <f t="shared" si="33"/>
        <v/>
      </c>
      <c r="E294" s="117" t="str">
        <f t="shared" si="34"/>
        <v/>
      </c>
      <c r="F294" s="117" t="str">
        <f t="shared" si="35"/>
        <v/>
      </c>
      <c r="G294" s="90" t="str">
        <f t="shared" si="29"/>
        <v/>
      </c>
    </row>
    <row r="295" spans="1:7" x14ac:dyDescent="0.25">
      <c r="A295" s="116" t="str">
        <f t="shared" si="30"/>
        <v/>
      </c>
      <c r="B295" s="100" t="str">
        <f t="shared" si="31"/>
        <v/>
      </c>
      <c r="C295" s="90" t="str">
        <f t="shared" si="32"/>
        <v/>
      </c>
      <c r="D295" s="117" t="str">
        <f t="shared" si="33"/>
        <v/>
      </c>
      <c r="E295" s="117" t="str">
        <f t="shared" si="34"/>
        <v/>
      </c>
      <c r="F295" s="117" t="str">
        <f t="shared" si="35"/>
        <v/>
      </c>
      <c r="G295" s="90" t="str">
        <f t="shared" si="29"/>
        <v/>
      </c>
    </row>
    <row r="296" spans="1:7" x14ac:dyDescent="0.25">
      <c r="A296" s="116" t="str">
        <f t="shared" si="30"/>
        <v/>
      </c>
      <c r="B296" s="100" t="str">
        <f t="shared" si="31"/>
        <v/>
      </c>
      <c r="C296" s="90" t="str">
        <f t="shared" si="32"/>
        <v/>
      </c>
      <c r="D296" s="117" t="str">
        <f t="shared" si="33"/>
        <v/>
      </c>
      <c r="E296" s="117" t="str">
        <f t="shared" si="34"/>
        <v/>
      </c>
      <c r="F296" s="117" t="str">
        <f t="shared" si="35"/>
        <v/>
      </c>
      <c r="G296" s="90" t="str">
        <f t="shared" si="29"/>
        <v/>
      </c>
    </row>
    <row r="297" spans="1:7" x14ac:dyDescent="0.25">
      <c r="A297" s="116" t="str">
        <f t="shared" si="30"/>
        <v/>
      </c>
      <c r="B297" s="100" t="str">
        <f t="shared" si="31"/>
        <v/>
      </c>
      <c r="C297" s="90" t="str">
        <f t="shared" si="32"/>
        <v/>
      </c>
      <c r="D297" s="117" t="str">
        <f t="shared" si="33"/>
        <v/>
      </c>
      <c r="E297" s="117" t="str">
        <f t="shared" si="34"/>
        <v/>
      </c>
      <c r="F297" s="117" t="str">
        <f t="shared" si="35"/>
        <v/>
      </c>
      <c r="G297" s="90" t="str">
        <f t="shared" si="29"/>
        <v/>
      </c>
    </row>
    <row r="298" spans="1:7" x14ac:dyDescent="0.25">
      <c r="A298" s="116" t="str">
        <f t="shared" si="30"/>
        <v/>
      </c>
      <c r="B298" s="100" t="str">
        <f t="shared" si="31"/>
        <v/>
      </c>
      <c r="C298" s="90" t="str">
        <f t="shared" si="32"/>
        <v/>
      </c>
      <c r="D298" s="117" t="str">
        <f t="shared" si="33"/>
        <v/>
      </c>
      <c r="E298" s="117" t="str">
        <f t="shared" si="34"/>
        <v/>
      </c>
      <c r="F298" s="117" t="str">
        <f t="shared" si="35"/>
        <v/>
      </c>
      <c r="G298" s="90" t="str">
        <f t="shared" si="29"/>
        <v/>
      </c>
    </row>
    <row r="299" spans="1:7" x14ac:dyDescent="0.25">
      <c r="A299" s="116" t="str">
        <f t="shared" si="30"/>
        <v/>
      </c>
      <c r="B299" s="100" t="str">
        <f t="shared" si="31"/>
        <v/>
      </c>
      <c r="C299" s="90" t="str">
        <f t="shared" si="32"/>
        <v/>
      </c>
      <c r="D299" s="117" t="str">
        <f t="shared" si="33"/>
        <v/>
      </c>
      <c r="E299" s="117" t="str">
        <f t="shared" si="34"/>
        <v/>
      </c>
      <c r="F299" s="117" t="str">
        <f t="shared" si="35"/>
        <v/>
      </c>
      <c r="G299" s="90" t="str">
        <f t="shared" si="29"/>
        <v/>
      </c>
    </row>
    <row r="300" spans="1:7" x14ac:dyDescent="0.25">
      <c r="A300" s="116" t="str">
        <f t="shared" si="30"/>
        <v/>
      </c>
      <c r="B300" s="100" t="str">
        <f t="shared" si="31"/>
        <v/>
      </c>
      <c r="C300" s="90" t="str">
        <f t="shared" si="32"/>
        <v/>
      </c>
      <c r="D300" s="117" t="str">
        <f t="shared" si="33"/>
        <v/>
      </c>
      <c r="E300" s="117" t="str">
        <f t="shared" si="34"/>
        <v/>
      </c>
      <c r="F300" s="117" t="str">
        <f t="shared" si="35"/>
        <v/>
      </c>
      <c r="G300" s="90" t="str">
        <f t="shared" si="29"/>
        <v/>
      </c>
    </row>
    <row r="301" spans="1:7" x14ac:dyDescent="0.25">
      <c r="A301" s="116" t="str">
        <f t="shared" si="30"/>
        <v/>
      </c>
      <c r="B301" s="100" t="str">
        <f t="shared" si="31"/>
        <v/>
      </c>
      <c r="C301" s="90" t="str">
        <f t="shared" si="32"/>
        <v/>
      </c>
      <c r="D301" s="117" t="str">
        <f t="shared" si="33"/>
        <v/>
      </c>
      <c r="E301" s="117" t="str">
        <f t="shared" si="34"/>
        <v/>
      </c>
      <c r="F301" s="117" t="str">
        <f t="shared" si="35"/>
        <v/>
      </c>
      <c r="G301" s="90" t="str">
        <f t="shared" si="29"/>
        <v/>
      </c>
    </row>
    <row r="302" spans="1:7" x14ac:dyDescent="0.25">
      <c r="A302" s="116" t="str">
        <f t="shared" si="30"/>
        <v/>
      </c>
      <c r="B302" s="100" t="str">
        <f t="shared" si="31"/>
        <v/>
      </c>
      <c r="C302" s="90" t="str">
        <f t="shared" si="32"/>
        <v/>
      </c>
      <c r="D302" s="117" t="str">
        <f t="shared" si="33"/>
        <v/>
      </c>
      <c r="E302" s="117" t="str">
        <f t="shared" si="34"/>
        <v/>
      </c>
      <c r="F302" s="117" t="str">
        <f t="shared" si="35"/>
        <v/>
      </c>
      <c r="G302" s="90" t="str">
        <f t="shared" si="29"/>
        <v/>
      </c>
    </row>
    <row r="303" spans="1:7" x14ac:dyDescent="0.25">
      <c r="A303" s="116" t="str">
        <f t="shared" si="30"/>
        <v/>
      </c>
      <c r="B303" s="100" t="str">
        <f t="shared" si="31"/>
        <v/>
      </c>
      <c r="C303" s="90" t="str">
        <f t="shared" si="32"/>
        <v/>
      </c>
      <c r="D303" s="117" t="str">
        <f t="shared" si="33"/>
        <v/>
      </c>
      <c r="E303" s="117" t="str">
        <f t="shared" si="34"/>
        <v/>
      </c>
      <c r="F303" s="117" t="str">
        <f t="shared" si="35"/>
        <v/>
      </c>
      <c r="G303" s="90" t="str">
        <f t="shared" si="29"/>
        <v/>
      </c>
    </row>
    <row r="304" spans="1:7" x14ac:dyDescent="0.25">
      <c r="A304" s="116" t="str">
        <f t="shared" si="30"/>
        <v/>
      </c>
      <c r="B304" s="100" t="str">
        <f t="shared" si="31"/>
        <v/>
      </c>
      <c r="C304" s="90" t="str">
        <f t="shared" si="32"/>
        <v/>
      </c>
      <c r="D304" s="117" t="str">
        <f t="shared" si="33"/>
        <v/>
      </c>
      <c r="E304" s="117" t="str">
        <f t="shared" si="34"/>
        <v/>
      </c>
      <c r="F304" s="117" t="str">
        <f t="shared" si="35"/>
        <v/>
      </c>
      <c r="G304" s="90" t="str">
        <f t="shared" si="29"/>
        <v/>
      </c>
    </row>
    <row r="305" spans="1:7" x14ac:dyDescent="0.25">
      <c r="A305" s="116" t="str">
        <f t="shared" si="30"/>
        <v/>
      </c>
      <c r="B305" s="100" t="str">
        <f t="shared" si="31"/>
        <v/>
      </c>
      <c r="C305" s="90" t="str">
        <f t="shared" si="32"/>
        <v/>
      </c>
      <c r="D305" s="117" t="str">
        <f t="shared" si="33"/>
        <v/>
      </c>
      <c r="E305" s="117" t="str">
        <f t="shared" si="34"/>
        <v/>
      </c>
      <c r="F305" s="117" t="str">
        <f t="shared" si="35"/>
        <v/>
      </c>
      <c r="G305" s="90" t="str">
        <f t="shared" si="29"/>
        <v/>
      </c>
    </row>
    <row r="306" spans="1:7" x14ac:dyDescent="0.25">
      <c r="A306" s="116" t="str">
        <f t="shared" si="30"/>
        <v/>
      </c>
      <c r="B306" s="100" t="str">
        <f t="shared" si="31"/>
        <v/>
      </c>
      <c r="C306" s="90" t="str">
        <f t="shared" si="32"/>
        <v/>
      </c>
      <c r="D306" s="117" t="str">
        <f t="shared" si="33"/>
        <v/>
      </c>
      <c r="E306" s="117" t="str">
        <f t="shared" si="34"/>
        <v/>
      </c>
      <c r="F306" s="117" t="str">
        <f t="shared" si="35"/>
        <v/>
      </c>
      <c r="G306" s="90" t="str">
        <f t="shared" si="29"/>
        <v/>
      </c>
    </row>
    <row r="307" spans="1:7" x14ac:dyDescent="0.25">
      <c r="A307" s="116" t="str">
        <f t="shared" si="30"/>
        <v/>
      </c>
      <c r="B307" s="100" t="str">
        <f t="shared" si="31"/>
        <v/>
      </c>
      <c r="C307" s="90" t="str">
        <f t="shared" si="32"/>
        <v/>
      </c>
      <c r="D307" s="117" t="str">
        <f t="shared" si="33"/>
        <v/>
      </c>
      <c r="E307" s="117" t="str">
        <f t="shared" si="34"/>
        <v/>
      </c>
      <c r="F307" s="117" t="str">
        <f t="shared" si="35"/>
        <v/>
      </c>
      <c r="G307" s="90" t="str">
        <f t="shared" si="29"/>
        <v/>
      </c>
    </row>
    <row r="308" spans="1:7" x14ac:dyDescent="0.25">
      <c r="A308" s="116" t="str">
        <f t="shared" si="30"/>
        <v/>
      </c>
      <c r="B308" s="100" t="str">
        <f t="shared" si="31"/>
        <v/>
      </c>
      <c r="C308" s="90" t="str">
        <f t="shared" si="32"/>
        <v/>
      </c>
      <c r="D308" s="117" t="str">
        <f t="shared" si="33"/>
        <v/>
      </c>
      <c r="E308" s="117" t="str">
        <f t="shared" si="34"/>
        <v/>
      </c>
      <c r="F308" s="117" t="str">
        <f t="shared" si="35"/>
        <v/>
      </c>
      <c r="G308" s="90" t="str">
        <f t="shared" si="29"/>
        <v/>
      </c>
    </row>
    <row r="309" spans="1:7" x14ac:dyDescent="0.25">
      <c r="A309" s="116" t="str">
        <f t="shared" si="30"/>
        <v/>
      </c>
      <c r="B309" s="100" t="str">
        <f t="shared" si="31"/>
        <v/>
      </c>
      <c r="C309" s="90" t="str">
        <f t="shared" si="32"/>
        <v/>
      </c>
      <c r="D309" s="117" t="str">
        <f t="shared" si="33"/>
        <v/>
      </c>
      <c r="E309" s="117" t="str">
        <f t="shared" si="34"/>
        <v/>
      </c>
      <c r="F309" s="117" t="str">
        <f t="shared" si="35"/>
        <v/>
      </c>
      <c r="G309" s="90" t="str">
        <f t="shared" si="29"/>
        <v/>
      </c>
    </row>
    <row r="310" spans="1:7" x14ac:dyDescent="0.25">
      <c r="A310" s="116" t="str">
        <f t="shared" si="30"/>
        <v/>
      </c>
      <c r="B310" s="100" t="str">
        <f t="shared" si="31"/>
        <v/>
      </c>
      <c r="C310" s="90" t="str">
        <f t="shared" si="32"/>
        <v/>
      </c>
      <c r="D310" s="117" t="str">
        <f t="shared" si="33"/>
        <v/>
      </c>
      <c r="E310" s="117" t="str">
        <f t="shared" si="34"/>
        <v/>
      </c>
      <c r="F310" s="117" t="str">
        <f t="shared" si="35"/>
        <v/>
      </c>
      <c r="G310" s="90" t="str">
        <f t="shared" si="29"/>
        <v/>
      </c>
    </row>
    <row r="311" spans="1:7" x14ac:dyDescent="0.25">
      <c r="A311" s="116" t="str">
        <f t="shared" si="30"/>
        <v/>
      </c>
      <c r="B311" s="100" t="str">
        <f t="shared" si="31"/>
        <v/>
      </c>
      <c r="C311" s="90" t="str">
        <f t="shared" si="32"/>
        <v/>
      </c>
      <c r="D311" s="117" t="str">
        <f t="shared" si="33"/>
        <v/>
      </c>
      <c r="E311" s="117" t="str">
        <f t="shared" si="34"/>
        <v/>
      </c>
      <c r="F311" s="117" t="str">
        <f t="shared" si="35"/>
        <v/>
      </c>
      <c r="G311" s="90" t="str">
        <f t="shared" si="29"/>
        <v/>
      </c>
    </row>
    <row r="312" spans="1:7" x14ac:dyDescent="0.25">
      <c r="A312" s="116" t="str">
        <f t="shared" si="30"/>
        <v/>
      </c>
      <c r="B312" s="100" t="str">
        <f t="shared" si="31"/>
        <v/>
      </c>
      <c r="C312" s="90" t="str">
        <f t="shared" si="32"/>
        <v/>
      </c>
      <c r="D312" s="117" t="str">
        <f t="shared" si="33"/>
        <v/>
      </c>
      <c r="E312" s="117" t="str">
        <f t="shared" si="34"/>
        <v/>
      </c>
      <c r="F312" s="117" t="str">
        <f t="shared" si="35"/>
        <v/>
      </c>
      <c r="G312" s="90" t="str">
        <f t="shared" si="29"/>
        <v/>
      </c>
    </row>
    <row r="313" spans="1:7" x14ac:dyDescent="0.25">
      <c r="A313" s="116" t="str">
        <f t="shared" si="30"/>
        <v/>
      </c>
      <c r="B313" s="100" t="str">
        <f t="shared" si="31"/>
        <v/>
      </c>
      <c r="C313" s="90" t="str">
        <f t="shared" si="32"/>
        <v/>
      </c>
      <c r="D313" s="117" t="str">
        <f t="shared" si="33"/>
        <v/>
      </c>
      <c r="E313" s="117" t="str">
        <f t="shared" si="34"/>
        <v/>
      </c>
      <c r="F313" s="117" t="str">
        <f t="shared" si="35"/>
        <v/>
      </c>
      <c r="G313" s="90" t="str">
        <f t="shared" si="29"/>
        <v/>
      </c>
    </row>
    <row r="314" spans="1:7" x14ac:dyDescent="0.25">
      <c r="A314" s="116" t="str">
        <f t="shared" si="30"/>
        <v/>
      </c>
      <c r="B314" s="100" t="str">
        <f t="shared" si="31"/>
        <v/>
      </c>
      <c r="C314" s="90" t="str">
        <f t="shared" si="32"/>
        <v/>
      </c>
      <c r="D314" s="117" t="str">
        <f t="shared" si="33"/>
        <v/>
      </c>
      <c r="E314" s="117" t="str">
        <f t="shared" si="34"/>
        <v/>
      </c>
      <c r="F314" s="117" t="str">
        <f t="shared" si="35"/>
        <v/>
      </c>
      <c r="G314" s="90" t="str">
        <f t="shared" si="29"/>
        <v/>
      </c>
    </row>
    <row r="315" spans="1:7" x14ac:dyDescent="0.25">
      <c r="A315" s="116" t="str">
        <f t="shared" si="30"/>
        <v/>
      </c>
      <c r="B315" s="100" t="str">
        <f t="shared" si="31"/>
        <v/>
      </c>
      <c r="C315" s="90" t="str">
        <f t="shared" si="32"/>
        <v/>
      </c>
      <c r="D315" s="117" t="str">
        <f t="shared" si="33"/>
        <v/>
      </c>
      <c r="E315" s="117" t="str">
        <f t="shared" si="34"/>
        <v/>
      </c>
      <c r="F315" s="117" t="str">
        <f t="shared" si="35"/>
        <v/>
      </c>
      <c r="G315" s="90" t="str">
        <f t="shared" si="29"/>
        <v/>
      </c>
    </row>
    <row r="316" spans="1:7" x14ac:dyDescent="0.25">
      <c r="A316" s="116" t="str">
        <f t="shared" si="30"/>
        <v/>
      </c>
      <c r="B316" s="100" t="str">
        <f t="shared" si="31"/>
        <v/>
      </c>
      <c r="C316" s="90" t="str">
        <f t="shared" si="32"/>
        <v/>
      </c>
      <c r="D316" s="117" t="str">
        <f t="shared" si="33"/>
        <v/>
      </c>
      <c r="E316" s="117" t="str">
        <f t="shared" si="34"/>
        <v/>
      </c>
      <c r="F316" s="117" t="str">
        <f t="shared" si="35"/>
        <v/>
      </c>
      <c r="G316" s="90" t="str">
        <f t="shared" si="29"/>
        <v/>
      </c>
    </row>
    <row r="317" spans="1:7" x14ac:dyDescent="0.25">
      <c r="A317" s="116" t="str">
        <f t="shared" si="30"/>
        <v/>
      </c>
      <c r="B317" s="100" t="str">
        <f t="shared" si="31"/>
        <v/>
      </c>
      <c r="C317" s="90" t="str">
        <f t="shared" si="32"/>
        <v/>
      </c>
      <c r="D317" s="117" t="str">
        <f t="shared" si="33"/>
        <v/>
      </c>
      <c r="E317" s="117" t="str">
        <f t="shared" si="34"/>
        <v/>
      </c>
      <c r="F317" s="117" t="str">
        <f t="shared" si="35"/>
        <v/>
      </c>
      <c r="G317" s="90" t="str">
        <f t="shared" si="29"/>
        <v/>
      </c>
    </row>
    <row r="318" spans="1:7" x14ac:dyDescent="0.25">
      <c r="A318" s="116" t="str">
        <f t="shared" si="30"/>
        <v/>
      </c>
      <c r="B318" s="100" t="str">
        <f t="shared" si="31"/>
        <v/>
      </c>
      <c r="C318" s="90" t="str">
        <f t="shared" si="32"/>
        <v/>
      </c>
      <c r="D318" s="117" t="str">
        <f t="shared" si="33"/>
        <v/>
      </c>
      <c r="E318" s="117" t="str">
        <f t="shared" si="34"/>
        <v/>
      </c>
      <c r="F318" s="117" t="str">
        <f t="shared" si="35"/>
        <v/>
      </c>
      <c r="G318" s="90" t="str">
        <f t="shared" si="29"/>
        <v/>
      </c>
    </row>
    <row r="319" spans="1:7" x14ac:dyDescent="0.25">
      <c r="A319" s="116" t="str">
        <f t="shared" si="30"/>
        <v/>
      </c>
      <c r="B319" s="100" t="str">
        <f t="shared" si="31"/>
        <v/>
      </c>
      <c r="C319" s="90" t="str">
        <f t="shared" si="32"/>
        <v/>
      </c>
      <c r="D319" s="117" t="str">
        <f t="shared" si="33"/>
        <v/>
      </c>
      <c r="E319" s="117" t="str">
        <f t="shared" si="34"/>
        <v/>
      </c>
      <c r="F319" s="117" t="str">
        <f t="shared" si="35"/>
        <v/>
      </c>
      <c r="G319" s="90" t="str">
        <f t="shared" si="29"/>
        <v/>
      </c>
    </row>
    <row r="320" spans="1:7" x14ac:dyDescent="0.25">
      <c r="A320" s="116" t="str">
        <f t="shared" si="30"/>
        <v/>
      </c>
      <c r="B320" s="100" t="str">
        <f t="shared" si="31"/>
        <v/>
      </c>
      <c r="C320" s="90" t="str">
        <f t="shared" si="32"/>
        <v/>
      </c>
      <c r="D320" s="117" t="str">
        <f t="shared" si="33"/>
        <v/>
      </c>
      <c r="E320" s="117" t="str">
        <f t="shared" si="34"/>
        <v/>
      </c>
      <c r="F320" s="117" t="str">
        <f t="shared" si="35"/>
        <v/>
      </c>
      <c r="G320" s="90" t="str">
        <f t="shared" si="29"/>
        <v/>
      </c>
    </row>
    <row r="321" spans="1:7" x14ac:dyDescent="0.25">
      <c r="A321" s="116" t="str">
        <f t="shared" si="30"/>
        <v/>
      </c>
      <c r="B321" s="100" t="str">
        <f t="shared" si="31"/>
        <v/>
      </c>
      <c r="C321" s="90" t="str">
        <f t="shared" si="32"/>
        <v/>
      </c>
      <c r="D321" s="117" t="str">
        <f t="shared" si="33"/>
        <v/>
      </c>
      <c r="E321" s="117" t="str">
        <f t="shared" si="34"/>
        <v/>
      </c>
      <c r="F321" s="117" t="str">
        <f t="shared" si="35"/>
        <v/>
      </c>
      <c r="G321" s="90" t="str">
        <f t="shared" si="29"/>
        <v/>
      </c>
    </row>
    <row r="322" spans="1:7" x14ac:dyDescent="0.25">
      <c r="A322" s="116" t="str">
        <f t="shared" si="30"/>
        <v/>
      </c>
      <c r="B322" s="100" t="str">
        <f t="shared" si="31"/>
        <v/>
      </c>
      <c r="C322" s="90" t="str">
        <f t="shared" si="32"/>
        <v/>
      </c>
      <c r="D322" s="117" t="str">
        <f t="shared" si="33"/>
        <v/>
      </c>
      <c r="E322" s="117" t="str">
        <f t="shared" si="34"/>
        <v/>
      </c>
      <c r="F322" s="117" t="str">
        <f t="shared" si="35"/>
        <v/>
      </c>
      <c r="G322" s="90" t="str">
        <f t="shared" si="29"/>
        <v/>
      </c>
    </row>
    <row r="323" spans="1:7" x14ac:dyDescent="0.25">
      <c r="A323" s="116" t="str">
        <f t="shared" si="30"/>
        <v/>
      </c>
      <c r="B323" s="100" t="str">
        <f t="shared" si="31"/>
        <v/>
      </c>
      <c r="C323" s="90" t="str">
        <f t="shared" si="32"/>
        <v/>
      </c>
      <c r="D323" s="117" t="str">
        <f t="shared" si="33"/>
        <v/>
      </c>
      <c r="E323" s="117" t="str">
        <f t="shared" si="34"/>
        <v/>
      </c>
      <c r="F323" s="117" t="str">
        <f t="shared" si="35"/>
        <v/>
      </c>
      <c r="G323" s="90" t="str">
        <f t="shared" si="29"/>
        <v/>
      </c>
    </row>
    <row r="324" spans="1:7" x14ac:dyDescent="0.25">
      <c r="A324" s="116" t="str">
        <f t="shared" si="30"/>
        <v/>
      </c>
      <c r="B324" s="100" t="str">
        <f t="shared" si="31"/>
        <v/>
      </c>
      <c r="C324" s="90" t="str">
        <f t="shared" si="32"/>
        <v/>
      </c>
      <c r="D324" s="117" t="str">
        <f t="shared" si="33"/>
        <v/>
      </c>
      <c r="E324" s="117" t="str">
        <f t="shared" si="34"/>
        <v/>
      </c>
      <c r="F324" s="117" t="str">
        <f t="shared" si="35"/>
        <v/>
      </c>
      <c r="G324" s="90" t="str">
        <f t="shared" si="29"/>
        <v/>
      </c>
    </row>
    <row r="325" spans="1:7" x14ac:dyDescent="0.25">
      <c r="A325" s="116" t="str">
        <f t="shared" si="30"/>
        <v/>
      </c>
      <c r="B325" s="100" t="str">
        <f t="shared" si="31"/>
        <v/>
      </c>
      <c r="C325" s="90" t="str">
        <f t="shared" si="32"/>
        <v/>
      </c>
      <c r="D325" s="117" t="str">
        <f t="shared" si="33"/>
        <v/>
      </c>
      <c r="E325" s="117" t="str">
        <f t="shared" si="34"/>
        <v/>
      </c>
      <c r="F325" s="117" t="str">
        <f t="shared" si="35"/>
        <v/>
      </c>
      <c r="G325" s="90" t="str">
        <f t="shared" si="29"/>
        <v/>
      </c>
    </row>
    <row r="326" spans="1:7" x14ac:dyDescent="0.25">
      <c r="A326" s="116" t="str">
        <f t="shared" si="30"/>
        <v/>
      </c>
      <c r="B326" s="100" t="str">
        <f t="shared" si="31"/>
        <v/>
      </c>
      <c r="C326" s="90" t="str">
        <f t="shared" si="32"/>
        <v/>
      </c>
      <c r="D326" s="117" t="str">
        <f t="shared" si="33"/>
        <v/>
      </c>
      <c r="E326" s="117" t="str">
        <f t="shared" si="34"/>
        <v/>
      </c>
      <c r="F326" s="117" t="str">
        <f t="shared" si="35"/>
        <v/>
      </c>
      <c r="G326" s="90" t="str">
        <f t="shared" si="29"/>
        <v/>
      </c>
    </row>
    <row r="327" spans="1:7" x14ac:dyDescent="0.25">
      <c r="A327" s="116" t="str">
        <f t="shared" si="30"/>
        <v/>
      </c>
      <c r="B327" s="100" t="str">
        <f t="shared" si="31"/>
        <v/>
      </c>
      <c r="C327" s="90" t="str">
        <f t="shared" si="32"/>
        <v/>
      </c>
      <c r="D327" s="117" t="str">
        <f t="shared" si="33"/>
        <v/>
      </c>
      <c r="E327" s="117" t="str">
        <f t="shared" si="34"/>
        <v/>
      </c>
      <c r="F327" s="117" t="str">
        <f t="shared" si="35"/>
        <v/>
      </c>
      <c r="G327" s="90" t="str">
        <f t="shared" si="29"/>
        <v/>
      </c>
    </row>
    <row r="328" spans="1:7" x14ac:dyDescent="0.25">
      <c r="A328" s="116" t="str">
        <f t="shared" si="30"/>
        <v/>
      </c>
      <c r="B328" s="100" t="str">
        <f t="shared" si="31"/>
        <v/>
      </c>
      <c r="C328" s="90" t="str">
        <f t="shared" si="32"/>
        <v/>
      </c>
      <c r="D328" s="117" t="str">
        <f t="shared" si="33"/>
        <v/>
      </c>
      <c r="E328" s="117" t="str">
        <f t="shared" si="34"/>
        <v/>
      </c>
      <c r="F328" s="117" t="str">
        <f t="shared" si="35"/>
        <v/>
      </c>
      <c r="G328" s="90" t="str">
        <f t="shared" si="29"/>
        <v/>
      </c>
    </row>
    <row r="329" spans="1:7" x14ac:dyDescent="0.25">
      <c r="A329" s="116" t="str">
        <f t="shared" si="30"/>
        <v/>
      </c>
      <c r="B329" s="100" t="str">
        <f t="shared" si="31"/>
        <v/>
      </c>
      <c r="C329" s="90" t="str">
        <f t="shared" si="32"/>
        <v/>
      </c>
      <c r="D329" s="117" t="str">
        <f t="shared" si="33"/>
        <v/>
      </c>
      <c r="E329" s="117" t="str">
        <f t="shared" si="34"/>
        <v/>
      </c>
      <c r="F329" s="117" t="str">
        <f t="shared" si="35"/>
        <v/>
      </c>
      <c r="G329" s="90" t="str">
        <f t="shared" si="29"/>
        <v/>
      </c>
    </row>
    <row r="330" spans="1:7" x14ac:dyDescent="0.25">
      <c r="A330" s="116" t="str">
        <f t="shared" si="30"/>
        <v/>
      </c>
      <c r="B330" s="100" t="str">
        <f t="shared" si="31"/>
        <v/>
      </c>
      <c r="C330" s="90" t="str">
        <f t="shared" si="32"/>
        <v/>
      </c>
      <c r="D330" s="117" t="str">
        <f t="shared" si="33"/>
        <v/>
      </c>
      <c r="E330" s="117" t="str">
        <f t="shared" si="34"/>
        <v/>
      </c>
      <c r="F330" s="117" t="str">
        <f t="shared" si="35"/>
        <v/>
      </c>
      <c r="G330" s="90" t="str">
        <f t="shared" si="29"/>
        <v/>
      </c>
    </row>
    <row r="331" spans="1:7" x14ac:dyDescent="0.25">
      <c r="A331" s="116" t="str">
        <f t="shared" si="30"/>
        <v/>
      </c>
      <c r="B331" s="100" t="str">
        <f t="shared" si="31"/>
        <v/>
      </c>
      <c r="C331" s="90" t="str">
        <f t="shared" si="32"/>
        <v/>
      </c>
      <c r="D331" s="117" t="str">
        <f t="shared" si="33"/>
        <v/>
      </c>
      <c r="E331" s="117" t="str">
        <f t="shared" si="34"/>
        <v/>
      </c>
      <c r="F331" s="117" t="str">
        <f t="shared" si="35"/>
        <v/>
      </c>
      <c r="G331" s="90" t="str">
        <f t="shared" si="29"/>
        <v/>
      </c>
    </row>
    <row r="332" spans="1:7" x14ac:dyDescent="0.25">
      <c r="A332" s="116" t="str">
        <f t="shared" si="30"/>
        <v/>
      </c>
      <c r="B332" s="100" t="str">
        <f t="shared" si="31"/>
        <v/>
      </c>
      <c r="C332" s="90" t="str">
        <f t="shared" si="32"/>
        <v/>
      </c>
      <c r="D332" s="117" t="str">
        <f t="shared" si="33"/>
        <v/>
      </c>
      <c r="E332" s="117" t="str">
        <f t="shared" si="34"/>
        <v/>
      </c>
      <c r="F332" s="117" t="str">
        <f t="shared" si="35"/>
        <v/>
      </c>
      <c r="G332" s="90" t="str">
        <f t="shared" si="29"/>
        <v/>
      </c>
    </row>
    <row r="333" spans="1:7" x14ac:dyDescent="0.25">
      <c r="A333" s="116" t="str">
        <f t="shared" si="30"/>
        <v/>
      </c>
      <c r="B333" s="100" t="str">
        <f t="shared" si="31"/>
        <v/>
      </c>
      <c r="C333" s="90" t="str">
        <f t="shared" si="32"/>
        <v/>
      </c>
      <c r="D333" s="117" t="str">
        <f t="shared" si="33"/>
        <v/>
      </c>
      <c r="E333" s="117" t="str">
        <f t="shared" si="34"/>
        <v/>
      </c>
      <c r="F333" s="117" t="str">
        <f t="shared" si="35"/>
        <v/>
      </c>
      <c r="G333" s="90" t="str">
        <f t="shared" si="29"/>
        <v/>
      </c>
    </row>
    <row r="334" spans="1:7" x14ac:dyDescent="0.25">
      <c r="A334" s="116" t="str">
        <f t="shared" si="30"/>
        <v/>
      </c>
      <c r="B334" s="100" t="str">
        <f t="shared" si="31"/>
        <v/>
      </c>
      <c r="C334" s="90" t="str">
        <f t="shared" si="32"/>
        <v/>
      </c>
      <c r="D334" s="117" t="str">
        <f t="shared" si="33"/>
        <v/>
      </c>
      <c r="E334" s="117" t="str">
        <f t="shared" si="34"/>
        <v/>
      </c>
      <c r="F334" s="117" t="str">
        <f t="shared" si="35"/>
        <v/>
      </c>
      <c r="G334" s="90" t="str">
        <f t="shared" si="29"/>
        <v/>
      </c>
    </row>
    <row r="335" spans="1:7" x14ac:dyDescent="0.25">
      <c r="A335" s="116" t="str">
        <f t="shared" si="30"/>
        <v/>
      </c>
      <c r="B335" s="100" t="str">
        <f t="shared" si="31"/>
        <v/>
      </c>
      <c r="C335" s="90" t="str">
        <f t="shared" si="32"/>
        <v/>
      </c>
      <c r="D335" s="117" t="str">
        <f t="shared" si="33"/>
        <v/>
      </c>
      <c r="E335" s="117" t="str">
        <f t="shared" si="34"/>
        <v/>
      </c>
      <c r="F335" s="117" t="str">
        <f t="shared" si="35"/>
        <v/>
      </c>
      <c r="G335" s="90" t="str">
        <f t="shared" si="29"/>
        <v/>
      </c>
    </row>
    <row r="336" spans="1:7" x14ac:dyDescent="0.25">
      <c r="A336" s="116" t="str">
        <f t="shared" si="30"/>
        <v/>
      </c>
      <c r="B336" s="100" t="str">
        <f t="shared" si="31"/>
        <v/>
      </c>
      <c r="C336" s="90" t="str">
        <f t="shared" si="32"/>
        <v/>
      </c>
      <c r="D336" s="117" t="str">
        <f t="shared" si="33"/>
        <v/>
      </c>
      <c r="E336" s="117" t="str">
        <f t="shared" si="34"/>
        <v/>
      </c>
      <c r="F336" s="117" t="str">
        <f t="shared" si="35"/>
        <v/>
      </c>
      <c r="G336" s="90" t="str">
        <f t="shared" ref="G336:G399" si="36">IF(B336="","",SUM(C336)-SUM(E336))</f>
        <v/>
      </c>
    </row>
    <row r="337" spans="1:7" x14ac:dyDescent="0.25">
      <c r="A337" s="116" t="str">
        <f t="shared" ref="A337:A400" si="37">IF(B337="","",EDATE(A336,1))</f>
        <v/>
      </c>
      <c r="B337" s="100" t="str">
        <f t="shared" ref="B337:B400" si="38">IF(B336="","",IF(SUM(B336)+1&lt;=$E$7,SUM(B336)+1,""))</f>
        <v/>
      </c>
      <c r="C337" s="90" t="str">
        <f t="shared" ref="C337:C400" si="39">IF(B337="","",G336)</f>
        <v/>
      </c>
      <c r="D337" s="117" t="str">
        <f t="shared" ref="D337:D400" si="40">IF(B337="","",IPMT($E$11/12,B337,$E$7,-$E$8,$E$9,0))</f>
        <v/>
      </c>
      <c r="E337" s="117" t="str">
        <f t="shared" ref="E337:E400" si="41">IF(B337="","",PPMT($E$11/12,B337,$E$7,-$E$8,$E$9,0))</f>
        <v/>
      </c>
      <c r="F337" s="117" t="str">
        <f t="shared" ref="F337:F400" si="42">IF(B337="","",SUM(D337:E337))</f>
        <v/>
      </c>
      <c r="G337" s="90" t="str">
        <f t="shared" si="36"/>
        <v/>
      </c>
    </row>
    <row r="338" spans="1:7" x14ac:dyDescent="0.25">
      <c r="A338" s="116" t="str">
        <f t="shared" si="37"/>
        <v/>
      </c>
      <c r="B338" s="100" t="str">
        <f t="shared" si="38"/>
        <v/>
      </c>
      <c r="C338" s="90" t="str">
        <f t="shared" si="39"/>
        <v/>
      </c>
      <c r="D338" s="117" t="str">
        <f t="shared" si="40"/>
        <v/>
      </c>
      <c r="E338" s="117" t="str">
        <f t="shared" si="41"/>
        <v/>
      </c>
      <c r="F338" s="117" t="str">
        <f t="shared" si="42"/>
        <v/>
      </c>
      <c r="G338" s="90" t="str">
        <f t="shared" si="36"/>
        <v/>
      </c>
    </row>
    <row r="339" spans="1:7" x14ac:dyDescent="0.25">
      <c r="A339" s="116" t="str">
        <f t="shared" si="37"/>
        <v/>
      </c>
      <c r="B339" s="100" t="str">
        <f t="shared" si="38"/>
        <v/>
      </c>
      <c r="C339" s="90" t="str">
        <f t="shared" si="39"/>
        <v/>
      </c>
      <c r="D339" s="117" t="str">
        <f t="shared" si="40"/>
        <v/>
      </c>
      <c r="E339" s="117" t="str">
        <f t="shared" si="41"/>
        <v/>
      </c>
      <c r="F339" s="117" t="str">
        <f t="shared" si="42"/>
        <v/>
      </c>
      <c r="G339" s="90" t="str">
        <f t="shared" si="36"/>
        <v/>
      </c>
    </row>
    <row r="340" spans="1:7" x14ac:dyDescent="0.25">
      <c r="A340" s="116" t="str">
        <f t="shared" si="37"/>
        <v/>
      </c>
      <c r="B340" s="100" t="str">
        <f t="shared" si="38"/>
        <v/>
      </c>
      <c r="C340" s="90" t="str">
        <f t="shared" si="39"/>
        <v/>
      </c>
      <c r="D340" s="117" t="str">
        <f t="shared" si="40"/>
        <v/>
      </c>
      <c r="E340" s="117" t="str">
        <f t="shared" si="41"/>
        <v/>
      </c>
      <c r="F340" s="117" t="str">
        <f t="shared" si="42"/>
        <v/>
      </c>
      <c r="G340" s="90" t="str">
        <f t="shared" si="36"/>
        <v/>
      </c>
    </row>
    <row r="341" spans="1:7" x14ac:dyDescent="0.25">
      <c r="A341" s="116" t="str">
        <f t="shared" si="37"/>
        <v/>
      </c>
      <c r="B341" s="100" t="str">
        <f t="shared" si="38"/>
        <v/>
      </c>
      <c r="C341" s="90" t="str">
        <f t="shared" si="39"/>
        <v/>
      </c>
      <c r="D341" s="117" t="str">
        <f t="shared" si="40"/>
        <v/>
      </c>
      <c r="E341" s="117" t="str">
        <f t="shared" si="41"/>
        <v/>
      </c>
      <c r="F341" s="117" t="str">
        <f t="shared" si="42"/>
        <v/>
      </c>
      <c r="G341" s="90" t="str">
        <f t="shared" si="36"/>
        <v/>
      </c>
    </row>
    <row r="342" spans="1:7" x14ac:dyDescent="0.25">
      <c r="A342" s="116" t="str">
        <f t="shared" si="37"/>
        <v/>
      </c>
      <c r="B342" s="100" t="str">
        <f t="shared" si="38"/>
        <v/>
      </c>
      <c r="C342" s="90" t="str">
        <f t="shared" si="39"/>
        <v/>
      </c>
      <c r="D342" s="117" t="str">
        <f t="shared" si="40"/>
        <v/>
      </c>
      <c r="E342" s="117" t="str">
        <f t="shared" si="41"/>
        <v/>
      </c>
      <c r="F342" s="117" t="str">
        <f t="shared" si="42"/>
        <v/>
      </c>
      <c r="G342" s="90" t="str">
        <f t="shared" si="36"/>
        <v/>
      </c>
    </row>
    <row r="343" spans="1:7" x14ac:dyDescent="0.25">
      <c r="A343" s="116" t="str">
        <f t="shared" si="37"/>
        <v/>
      </c>
      <c r="B343" s="100" t="str">
        <f t="shared" si="38"/>
        <v/>
      </c>
      <c r="C343" s="90" t="str">
        <f t="shared" si="39"/>
        <v/>
      </c>
      <c r="D343" s="117" t="str">
        <f t="shared" si="40"/>
        <v/>
      </c>
      <c r="E343" s="117" t="str">
        <f t="shared" si="41"/>
        <v/>
      </c>
      <c r="F343" s="117" t="str">
        <f t="shared" si="42"/>
        <v/>
      </c>
      <c r="G343" s="90" t="str">
        <f t="shared" si="36"/>
        <v/>
      </c>
    </row>
    <row r="344" spans="1:7" x14ac:dyDescent="0.25">
      <c r="A344" s="116" t="str">
        <f t="shared" si="37"/>
        <v/>
      </c>
      <c r="B344" s="100" t="str">
        <f t="shared" si="38"/>
        <v/>
      </c>
      <c r="C344" s="90" t="str">
        <f t="shared" si="39"/>
        <v/>
      </c>
      <c r="D344" s="117" t="str">
        <f t="shared" si="40"/>
        <v/>
      </c>
      <c r="E344" s="117" t="str">
        <f t="shared" si="41"/>
        <v/>
      </c>
      <c r="F344" s="117" t="str">
        <f t="shared" si="42"/>
        <v/>
      </c>
      <c r="G344" s="90" t="str">
        <f t="shared" si="36"/>
        <v/>
      </c>
    </row>
    <row r="345" spans="1:7" x14ac:dyDescent="0.25">
      <c r="A345" s="116" t="str">
        <f t="shared" si="37"/>
        <v/>
      </c>
      <c r="B345" s="100" t="str">
        <f t="shared" si="38"/>
        <v/>
      </c>
      <c r="C345" s="90" t="str">
        <f t="shared" si="39"/>
        <v/>
      </c>
      <c r="D345" s="117" t="str">
        <f t="shared" si="40"/>
        <v/>
      </c>
      <c r="E345" s="117" t="str">
        <f t="shared" si="41"/>
        <v/>
      </c>
      <c r="F345" s="117" t="str">
        <f t="shared" si="42"/>
        <v/>
      </c>
      <c r="G345" s="90" t="str">
        <f t="shared" si="36"/>
        <v/>
      </c>
    </row>
    <row r="346" spans="1:7" x14ac:dyDescent="0.25">
      <c r="A346" s="116" t="str">
        <f t="shared" si="37"/>
        <v/>
      </c>
      <c r="B346" s="100" t="str">
        <f t="shared" si="38"/>
        <v/>
      </c>
      <c r="C346" s="90" t="str">
        <f t="shared" si="39"/>
        <v/>
      </c>
      <c r="D346" s="117" t="str">
        <f t="shared" si="40"/>
        <v/>
      </c>
      <c r="E346" s="117" t="str">
        <f t="shared" si="41"/>
        <v/>
      </c>
      <c r="F346" s="117" t="str">
        <f t="shared" si="42"/>
        <v/>
      </c>
      <c r="G346" s="90" t="str">
        <f t="shared" si="36"/>
        <v/>
      </c>
    </row>
    <row r="347" spans="1:7" x14ac:dyDescent="0.25">
      <c r="A347" s="116" t="str">
        <f t="shared" si="37"/>
        <v/>
      </c>
      <c r="B347" s="100" t="str">
        <f t="shared" si="38"/>
        <v/>
      </c>
      <c r="C347" s="90" t="str">
        <f t="shared" si="39"/>
        <v/>
      </c>
      <c r="D347" s="117" t="str">
        <f t="shared" si="40"/>
        <v/>
      </c>
      <c r="E347" s="117" t="str">
        <f t="shared" si="41"/>
        <v/>
      </c>
      <c r="F347" s="117" t="str">
        <f t="shared" si="42"/>
        <v/>
      </c>
      <c r="G347" s="90" t="str">
        <f t="shared" si="36"/>
        <v/>
      </c>
    </row>
    <row r="348" spans="1:7" x14ac:dyDescent="0.25">
      <c r="A348" s="116" t="str">
        <f t="shared" si="37"/>
        <v/>
      </c>
      <c r="B348" s="100" t="str">
        <f t="shared" si="38"/>
        <v/>
      </c>
      <c r="C348" s="90" t="str">
        <f t="shared" si="39"/>
        <v/>
      </c>
      <c r="D348" s="117" t="str">
        <f t="shared" si="40"/>
        <v/>
      </c>
      <c r="E348" s="117" t="str">
        <f t="shared" si="41"/>
        <v/>
      </c>
      <c r="F348" s="117" t="str">
        <f t="shared" si="42"/>
        <v/>
      </c>
      <c r="G348" s="90" t="str">
        <f t="shared" si="36"/>
        <v/>
      </c>
    </row>
    <row r="349" spans="1:7" x14ac:dyDescent="0.25">
      <c r="A349" s="116" t="str">
        <f t="shared" si="37"/>
        <v/>
      </c>
      <c r="B349" s="100" t="str">
        <f t="shared" si="38"/>
        <v/>
      </c>
      <c r="C349" s="90" t="str">
        <f t="shared" si="39"/>
        <v/>
      </c>
      <c r="D349" s="117" t="str">
        <f t="shared" si="40"/>
        <v/>
      </c>
      <c r="E349" s="117" t="str">
        <f t="shared" si="41"/>
        <v/>
      </c>
      <c r="F349" s="117" t="str">
        <f t="shared" si="42"/>
        <v/>
      </c>
      <c r="G349" s="90" t="str">
        <f t="shared" si="36"/>
        <v/>
      </c>
    </row>
    <row r="350" spans="1:7" x14ac:dyDescent="0.25">
      <c r="A350" s="116" t="str">
        <f t="shared" si="37"/>
        <v/>
      </c>
      <c r="B350" s="100" t="str">
        <f t="shared" si="38"/>
        <v/>
      </c>
      <c r="C350" s="90" t="str">
        <f t="shared" si="39"/>
        <v/>
      </c>
      <c r="D350" s="117" t="str">
        <f t="shared" si="40"/>
        <v/>
      </c>
      <c r="E350" s="117" t="str">
        <f t="shared" si="41"/>
        <v/>
      </c>
      <c r="F350" s="117" t="str">
        <f t="shared" si="42"/>
        <v/>
      </c>
      <c r="G350" s="90" t="str">
        <f t="shared" si="36"/>
        <v/>
      </c>
    </row>
    <row r="351" spans="1:7" x14ac:dyDescent="0.25">
      <c r="A351" s="116" t="str">
        <f t="shared" si="37"/>
        <v/>
      </c>
      <c r="B351" s="100" t="str">
        <f t="shared" si="38"/>
        <v/>
      </c>
      <c r="C351" s="90" t="str">
        <f t="shared" si="39"/>
        <v/>
      </c>
      <c r="D351" s="117" t="str">
        <f t="shared" si="40"/>
        <v/>
      </c>
      <c r="E351" s="117" t="str">
        <f t="shared" si="41"/>
        <v/>
      </c>
      <c r="F351" s="117" t="str">
        <f t="shared" si="42"/>
        <v/>
      </c>
      <c r="G351" s="90" t="str">
        <f t="shared" si="36"/>
        <v/>
      </c>
    </row>
    <row r="352" spans="1:7" x14ac:dyDescent="0.25">
      <c r="A352" s="116" t="str">
        <f t="shared" si="37"/>
        <v/>
      </c>
      <c r="B352" s="100" t="str">
        <f t="shared" si="38"/>
        <v/>
      </c>
      <c r="C352" s="90" t="str">
        <f t="shared" si="39"/>
        <v/>
      </c>
      <c r="D352" s="117" t="str">
        <f t="shared" si="40"/>
        <v/>
      </c>
      <c r="E352" s="117" t="str">
        <f t="shared" si="41"/>
        <v/>
      </c>
      <c r="F352" s="117" t="str">
        <f t="shared" si="42"/>
        <v/>
      </c>
      <c r="G352" s="90" t="str">
        <f t="shared" si="36"/>
        <v/>
      </c>
    </row>
    <row r="353" spans="1:7" x14ac:dyDescent="0.25">
      <c r="A353" s="116" t="str">
        <f t="shared" si="37"/>
        <v/>
      </c>
      <c r="B353" s="100" t="str">
        <f t="shared" si="38"/>
        <v/>
      </c>
      <c r="C353" s="90" t="str">
        <f t="shared" si="39"/>
        <v/>
      </c>
      <c r="D353" s="117" t="str">
        <f t="shared" si="40"/>
        <v/>
      </c>
      <c r="E353" s="117" t="str">
        <f t="shared" si="41"/>
        <v/>
      </c>
      <c r="F353" s="117" t="str">
        <f t="shared" si="42"/>
        <v/>
      </c>
      <c r="G353" s="90" t="str">
        <f t="shared" si="36"/>
        <v/>
      </c>
    </row>
    <row r="354" spans="1:7" x14ac:dyDescent="0.25">
      <c r="A354" s="116" t="str">
        <f t="shared" si="37"/>
        <v/>
      </c>
      <c r="B354" s="100" t="str">
        <f t="shared" si="38"/>
        <v/>
      </c>
      <c r="C354" s="90" t="str">
        <f t="shared" si="39"/>
        <v/>
      </c>
      <c r="D354" s="117" t="str">
        <f t="shared" si="40"/>
        <v/>
      </c>
      <c r="E354" s="117" t="str">
        <f t="shared" si="41"/>
        <v/>
      </c>
      <c r="F354" s="117" t="str">
        <f t="shared" si="42"/>
        <v/>
      </c>
      <c r="G354" s="90" t="str">
        <f t="shared" si="36"/>
        <v/>
      </c>
    </row>
    <row r="355" spans="1:7" x14ac:dyDescent="0.25">
      <c r="A355" s="116" t="str">
        <f t="shared" si="37"/>
        <v/>
      </c>
      <c r="B355" s="100" t="str">
        <f t="shared" si="38"/>
        <v/>
      </c>
      <c r="C355" s="90" t="str">
        <f t="shared" si="39"/>
        <v/>
      </c>
      <c r="D355" s="117" t="str">
        <f t="shared" si="40"/>
        <v/>
      </c>
      <c r="E355" s="117" t="str">
        <f t="shared" si="41"/>
        <v/>
      </c>
      <c r="F355" s="117" t="str">
        <f t="shared" si="42"/>
        <v/>
      </c>
      <c r="G355" s="90" t="str">
        <f t="shared" si="36"/>
        <v/>
      </c>
    </row>
    <row r="356" spans="1:7" x14ac:dyDescent="0.25">
      <c r="A356" s="116" t="str">
        <f t="shared" si="37"/>
        <v/>
      </c>
      <c r="B356" s="100" t="str">
        <f t="shared" si="38"/>
        <v/>
      </c>
      <c r="C356" s="90" t="str">
        <f t="shared" si="39"/>
        <v/>
      </c>
      <c r="D356" s="117" t="str">
        <f t="shared" si="40"/>
        <v/>
      </c>
      <c r="E356" s="117" t="str">
        <f t="shared" si="41"/>
        <v/>
      </c>
      <c r="F356" s="117" t="str">
        <f t="shared" si="42"/>
        <v/>
      </c>
      <c r="G356" s="90" t="str">
        <f t="shared" si="36"/>
        <v/>
      </c>
    </row>
    <row r="357" spans="1:7" x14ac:dyDescent="0.25">
      <c r="A357" s="116" t="str">
        <f t="shared" si="37"/>
        <v/>
      </c>
      <c r="B357" s="100" t="str">
        <f t="shared" si="38"/>
        <v/>
      </c>
      <c r="C357" s="90" t="str">
        <f t="shared" si="39"/>
        <v/>
      </c>
      <c r="D357" s="117" t="str">
        <f t="shared" si="40"/>
        <v/>
      </c>
      <c r="E357" s="117" t="str">
        <f t="shared" si="41"/>
        <v/>
      </c>
      <c r="F357" s="117" t="str">
        <f t="shared" si="42"/>
        <v/>
      </c>
      <c r="G357" s="90" t="str">
        <f t="shared" si="36"/>
        <v/>
      </c>
    </row>
    <row r="358" spans="1:7" x14ac:dyDescent="0.25">
      <c r="A358" s="116" t="str">
        <f t="shared" si="37"/>
        <v/>
      </c>
      <c r="B358" s="100" t="str">
        <f t="shared" si="38"/>
        <v/>
      </c>
      <c r="C358" s="90" t="str">
        <f t="shared" si="39"/>
        <v/>
      </c>
      <c r="D358" s="117" t="str">
        <f t="shared" si="40"/>
        <v/>
      </c>
      <c r="E358" s="117" t="str">
        <f t="shared" si="41"/>
        <v/>
      </c>
      <c r="F358" s="117" t="str">
        <f t="shared" si="42"/>
        <v/>
      </c>
      <c r="G358" s="90" t="str">
        <f t="shared" si="36"/>
        <v/>
      </c>
    </row>
    <row r="359" spans="1:7" x14ac:dyDescent="0.25">
      <c r="A359" s="116" t="str">
        <f t="shared" si="37"/>
        <v/>
      </c>
      <c r="B359" s="100" t="str">
        <f t="shared" si="38"/>
        <v/>
      </c>
      <c r="C359" s="90" t="str">
        <f t="shared" si="39"/>
        <v/>
      </c>
      <c r="D359" s="117" t="str">
        <f t="shared" si="40"/>
        <v/>
      </c>
      <c r="E359" s="117" t="str">
        <f t="shared" si="41"/>
        <v/>
      </c>
      <c r="F359" s="117" t="str">
        <f t="shared" si="42"/>
        <v/>
      </c>
      <c r="G359" s="90" t="str">
        <f t="shared" si="36"/>
        <v/>
      </c>
    </row>
    <row r="360" spans="1:7" x14ac:dyDescent="0.25">
      <c r="A360" s="116" t="str">
        <f t="shared" si="37"/>
        <v/>
      </c>
      <c r="B360" s="100" t="str">
        <f t="shared" si="38"/>
        <v/>
      </c>
      <c r="C360" s="90" t="str">
        <f t="shared" si="39"/>
        <v/>
      </c>
      <c r="D360" s="117" t="str">
        <f t="shared" si="40"/>
        <v/>
      </c>
      <c r="E360" s="117" t="str">
        <f t="shared" si="41"/>
        <v/>
      </c>
      <c r="F360" s="117" t="str">
        <f t="shared" si="42"/>
        <v/>
      </c>
      <c r="G360" s="90" t="str">
        <f t="shared" si="36"/>
        <v/>
      </c>
    </row>
    <row r="361" spans="1:7" x14ac:dyDescent="0.25">
      <c r="A361" s="116" t="str">
        <f t="shared" si="37"/>
        <v/>
      </c>
      <c r="B361" s="100" t="str">
        <f t="shared" si="38"/>
        <v/>
      </c>
      <c r="C361" s="90" t="str">
        <f t="shared" si="39"/>
        <v/>
      </c>
      <c r="D361" s="117" t="str">
        <f t="shared" si="40"/>
        <v/>
      </c>
      <c r="E361" s="117" t="str">
        <f t="shared" si="41"/>
        <v/>
      </c>
      <c r="F361" s="117" t="str">
        <f t="shared" si="42"/>
        <v/>
      </c>
      <c r="G361" s="90" t="str">
        <f t="shared" si="36"/>
        <v/>
      </c>
    </row>
    <row r="362" spans="1:7" x14ac:dyDescent="0.25">
      <c r="A362" s="116" t="str">
        <f t="shared" si="37"/>
        <v/>
      </c>
      <c r="B362" s="100" t="str">
        <f t="shared" si="38"/>
        <v/>
      </c>
      <c r="C362" s="90" t="str">
        <f t="shared" si="39"/>
        <v/>
      </c>
      <c r="D362" s="117" t="str">
        <f t="shared" si="40"/>
        <v/>
      </c>
      <c r="E362" s="117" t="str">
        <f t="shared" si="41"/>
        <v/>
      </c>
      <c r="F362" s="117" t="str">
        <f t="shared" si="42"/>
        <v/>
      </c>
      <c r="G362" s="90" t="str">
        <f t="shared" si="36"/>
        <v/>
      </c>
    </row>
    <row r="363" spans="1:7" x14ac:dyDescent="0.25">
      <c r="A363" s="116" t="str">
        <f t="shared" si="37"/>
        <v/>
      </c>
      <c r="B363" s="100" t="str">
        <f t="shared" si="38"/>
        <v/>
      </c>
      <c r="C363" s="90" t="str">
        <f t="shared" si="39"/>
        <v/>
      </c>
      <c r="D363" s="117" t="str">
        <f t="shared" si="40"/>
        <v/>
      </c>
      <c r="E363" s="117" t="str">
        <f t="shared" si="41"/>
        <v/>
      </c>
      <c r="F363" s="117" t="str">
        <f t="shared" si="42"/>
        <v/>
      </c>
      <c r="G363" s="90" t="str">
        <f t="shared" si="36"/>
        <v/>
      </c>
    </row>
    <row r="364" spans="1:7" x14ac:dyDescent="0.25">
      <c r="A364" s="116" t="str">
        <f t="shared" si="37"/>
        <v/>
      </c>
      <c r="B364" s="100" t="str">
        <f t="shared" si="38"/>
        <v/>
      </c>
      <c r="C364" s="90" t="str">
        <f t="shared" si="39"/>
        <v/>
      </c>
      <c r="D364" s="117" t="str">
        <f t="shared" si="40"/>
        <v/>
      </c>
      <c r="E364" s="117" t="str">
        <f t="shared" si="41"/>
        <v/>
      </c>
      <c r="F364" s="117" t="str">
        <f t="shared" si="42"/>
        <v/>
      </c>
      <c r="G364" s="90" t="str">
        <f t="shared" si="36"/>
        <v/>
      </c>
    </row>
    <row r="365" spans="1:7" x14ac:dyDescent="0.25">
      <c r="A365" s="116" t="str">
        <f t="shared" si="37"/>
        <v/>
      </c>
      <c r="B365" s="100" t="str">
        <f t="shared" si="38"/>
        <v/>
      </c>
      <c r="C365" s="90" t="str">
        <f t="shared" si="39"/>
        <v/>
      </c>
      <c r="D365" s="117" t="str">
        <f t="shared" si="40"/>
        <v/>
      </c>
      <c r="E365" s="117" t="str">
        <f t="shared" si="41"/>
        <v/>
      </c>
      <c r="F365" s="117" t="str">
        <f t="shared" si="42"/>
        <v/>
      </c>
      <c r="G365" s="90" t="str">
        <f t="shared" si="36"/>
        <v/>
      </c>
    </row>
    <row r="366" spans="1:7" x14ac:dyDescent="0.25">
      <c r="A366" s="116" t="str">
        <f t="shared" si="37"/>
        <v/>
      </c>
      <c r="B366" s="100" t="str">
        <f t="shared" si="38"/>
        <v/>
      </c>
      <c r="C366" s="90" t="str">
        <f t="shared" si="39"/>
        <v/>
      </c>
      <c r="D366" s="117" t="str">
        <f t="shared" si="40"/>
        <v/>
      </c>
      <c r="E366" s="117" t="str">
        <f t="shared" si="41"/>
        <v/>
      </c>
      <c r="F366" s="117" t="str">
        <f t="shared" si="42"/>
        <v/>
      </c>
      <c r="G366" s="90" t="str">
        <f t="shared" si="36"/>
        <v/>
      </c>
    </row>
    <row r="367" spans="1:7" x14ac:dyDescent="0.25">
      <c r="A367" s="116" t="str">
        <f t="shared" si="37"/>
        <v/>
      </c>
      <c r="B367" s="100" t="str">
        <f t="shared" si="38"/>
        <v/>
      </c>
      <c r="C367" s="90" t="str">
        <f t="shared" si="39"/>
        <v/>
      </c>
      <c r="D367" s="117" t="str">
        <f t="shared" si="40"/>
        <v/>
      </c>
      <c r="E367" s="117" t="str">
        <f t="shared" si="41"/>
        <v/>
      </c>
      <c r="F367" s="117" t="str">
        <f t="shared" si="42"/>
        <v/>
      </c>
      <c r="G367" s="90" t="str">
        <f t="shared" si="36"/>
        <v/>
      </c>
    </row>
    <row r="368" spans="1:7" x14ac:dyDescent="0.25">
      <c r="A368" s="116" t="str">
        <f t="shared" si="37"/>
        <v/>
      </c>
      <c r="B368" s="100" t="str">
        <f t="shared" si="38"/>
        <v/>
      </c>
      <c r="C368" s="90" t="str">
        <f t="shared" si="39"/>
        <v/>
      </c>
      <c r="D368" s="117" t="str">
        <f t="shared" si="40"/>
        <v/>
      </c>
      <c r="E368" s="117" t="str">
        <f t="shared" si="41"/>
        <v/>
      </c>
      <c r="F368" s="117" t="str">
        <f t="shared" si="42"/>
        <v/>
      </c>
      <c r="G368" s="90" t="str">
        <f t="shared" si="36"/>
        <v/>
      </c>
    </row>
    <row r="369" spans="1:7" x14ac:dyDescent="0.25">
      <c r="A369" s="116" t="str">
        <f t="shared" si="37"/>
        <v/>
      </c>
      <c r="B369" s="100" t="str">
        <f t="shared" si="38"/>
        <v/>
      </c>
      <c r="C369" s="90" t="str">
        <f t="shared" si="39"/>
        <v/>
      </c>
      <c r="D369" s="117" t="str">
        <f t="shared" si="40"/>
        <v/>
      </c>
      <c r="E369" s="117" t="str">
        <f t="shared" si="41"/>
        <v/>
      </c>
      <c r="F369" s="117" t="str">
        <f t="shared" si="42"/>
        <v/>
      </c>
      <c r="G369" s="90" t="str">
        <f t="shared" si="36"/>
        <v/>
      </c>
    </row>
    <row r="370" spans="1:7" x14ac:dyDescent="0.25">
      <c r="A370" s="116" t="str">
        <f t="shared" si="37"/>
        <v/>
      </c>
      <c r="B370" s="100" t="str">
        <f t="shared" si="38"/>
        <v/>
      </c>
      <c r="C370" s="90" t="str">
        <f t="shared" si="39"/>
        <v/>
      </c>
      <c r="D370" s="117" t="str">
        <f t="shared" si="40"/>
        <v/>
      </c>
      <c r="E370" s="117" t="str">
        <f t="shared" si="41"/>
        <v/>
      </c>
      <c r="F370" s="117" t="str">
        <f t="shared" si="42"/>
        <v/>
      </c>
      <c r="G370" s="90" t="str">
        <f t="shared" si="36"/>
        <v/>
      </c>
    </row>
    <row r="371" spans="1:7" x14ac:dyDescent="0.25">
      <c r="A371" s="116" t="str">
        <f t="shared" si="37"/>
        <v/>
      </c>
      <c r="B371" s="100" t="str">
        <f t="shared" si="38"/>
        <v/>
      </c>
      <c r="C371" s="90" t="str">
        <f t="shared" si="39"/>
        <v/>
      </c>
      <c r="D371" s="117" t="str">
        <f t="shared" si="40"/>
        <v/>
      </c>
      <c r="E371" s="117" t="str">
        <f t="shared" si="41"/>
        <v/>
      </c>
      <c r="F371" s="117" t="str">
        <f t="shared" si="42"/>
        <v/>
      </c>
      <c r="G371" s="90" t="str">
        <f t="shared" si="36"/>
        <v/>
      </c>
    </row>
    <row r="372" spans="1:7" x14ac:dyDescent="0.25">
      <c r="A372" s="116" t="str">
        <f t="shared" si="37"/>
        <v/>
      </c>
      <c r="B372" s="100" t="str">
        <f t="shared" si="38"/>
        <v/>
      </c>
      <c r="C372" s="90" t="str">
        <f t="shared" si="39"/>
        <v/>
      </c>
      <c r="D372" s="117" t="str">
        <f t="shared" si="40"/>
        <v/>
      </c>
      <c r="E372" s="117" t="str">
        <f t="shared" si="41"/>
        <v/>
      </c>
      <c r="F372" s="117" t="str">
        <f t="shared" si="42"/>
        <v/>
      </c>
      <c r="G372" s="90" t="str">
        <f t="shared" si="36"/>
        <v/>
      </c>
    </row>
    <row r="373" spans="1:7" x14ac:dyDescent="0.25">
      <c r="A373" s="116" t="str">
        <f t="shared" si="37"/>
        <v/>
      </c>
      <c r="B373" s="100" t="str">
        <f t="shared" si="38"/>
        <v/>
      </c>
      <c r="C373" s="90" t="str">
        <f t="shared" si="39"/>
        <v/>
      </c>
      <c r="D373" s="117" t="str">
        <f t="shared" si="40"/>
        <v/>
      </c>
      <c r="E373" s="117" t="str">
        <f t="shared" si="41"/>
        <v/>
      </c>
      <c r="F373" s="117" t="str">
        <f t="shared" si="42"/>
        <v/>
      </c>
      <c r="G373" s="90" t="str">
        <f t="shared" si="36"/>
        <v/>
      </c>
    </row>
    <row r="374" spans="1:7" x14ac:dyDescent="0.25">
      <c r="A374" s="116" t="str">
        <f t="shared" si="37"/>
        <v/>
      </c>
      <c r="B374" s="100" t="str">
        <f t="shared" si="38"/>
        <v/>
      </c>
      <c r="C374" s="90" t="str">
        <f t="shared" si="39"/>
        <v/>
      </c>
      <c r="D374" s="117" t="str">
        <f t="shared" si="40"/>
        <v/>
      </c>
      <c r="E374" s="117" t="str">
        <f t="shared" si="41"/>
        <v/>
      </c>
      <c r="F374" s="117" t="str">
        <f t="shared" si="42"/>
        <v/>
      </c>
      <c r="G374" s="90" t="str">
        <f t="shared" si="36"/>
        <v/>
      </c>
    </row>
    <row r="375" spans="1:7" x14ac:dyDescent="0.25">
      <c r="A375" s="116" t="str">
        <f t="shared" si="37"/>
        <v/>
      </c>
      <c r="B375" s="100" t="str">
        <f t="shared" si="38"/>
        <v/>
      </c>
      <c r="C375" s="90" t="str">
        <f t="shared" si="39"/>
        <v/>
      </c>
      <c r="D375" s="117" t="str">
        <f t="shared" si="40"/>
        <v/>
      </c>
      <c r="E375" s="117" t="str">
        <f t="shared" si="41"/>
        <v/>
      </c>
      <c r="F375" s="117" t="str">
        <f t="shared" si="42"/>
        <v/>
      </c>
      <c r="G375" s="90" t="str">
        <f t="shared" si="36"/>
        <v/>
      </c>
    </row>
    <row r="376" spans="1:7" x14ac:dyDescent="0.25">
      <c r="A376" s="116" t="str">
        <f t="shared" si="37"/>
        <v/>
      </c>
      <c r="B376" s="100" t="str">
        <f t="shared" si="38"/>
        <v/>
      </c>
      <c r="C376" s="90" t="str">
        <f t="shared" si="39"/>
        <v/>
      </c>
      <c r="D376" s="117" t="str">
        <f t="shared" si="40"/>
        <v/>
      </c>
      <c r="E376" s="117" t="str">
        <f t="shared" si="41"/>
        <v/>
      </c>
      <c r="F376" s="117" t="str">
        <f t="shared" si="42"/>
        <v/>
      </c>
      <c r="G376" s="90" t="str">
        <f t="shared" si="36"/>
        <v/>
      </c>
    </row>
    <row r="377" spans="1:7" x14ac:dyDescent="0.25">
      <c r="A377" s="116" t="str">
        <f t="shared" si="37"/>
        <v/>
      </c>
      <c r="B377" s="100" t="str">
        <f t="shared" si="38"/>
        <v/>
      </c>
      <c r="C377" s="90" t="str">
        <f t="shared" si="39"/>
        <v/>
      </c>
      <c r="D377" s="117" t="str">
        <f t="shared" si="40"/>
        <v/>
      </c>
      <c r="E377" s="117" t="str">
        <f t="shared" si="41"/>
        <v/>
      </c>
      <c r="F377" s="117" t="str">
        <f t="shared" si="42"/>
        <v/>
      </c>
      <c r="G377" s="90" t="str">
        <f t="shared" si="36"/>
        <v/>
      </c>
    </row>
    <row r="378" spans="1:7" x14ac:dyDescent="0.25">
      <c r="A378" s="116" t="str">
        <f t="shared" si="37"/>
        <v/>
      </c>
      <c r="B378" s="100" t="str">
        <f t="shared" si="38"/>
        <v/>
      </c>
      <c r="C378" s="90" t="str">
        <f t="shared" si="39"/>
        <v/>
      </c>
      <c r="D378" s="117" t="str">
        <f t="shared" si="40"/>
        <v/>
      </c>
      <c r="E378" s="117" t="str">
        <f t="shared" si="41"/>
        <v/>
      </c>
      <c r="F378" s="117" t="str">
        <f t="shared" si="42"/>
        <v/>
      </c>
      <c r="G378" s="90" t="str">
        <f t="shared" si="36"/>
        <v/>
      </c>
    </row>
    <row r="379" spans="1:7" x14ac:dyDescent="0.25">
      <c r="A379" s="116" t="str">
        <f t="shared" si="37"/>
        <v/>
      </c>
      <c r="B379" s="100" t="str">
        <f t="shared" si="38"/>
        <v/>
      </c>
      <c r="C379" s="90" t="str">
        <f t="shared" si="39"/>
        <v/>
      </c>
      <c r="D379" s="117" t="str">
        <f t="shared" si="40"/>
        <v/>
      </c>
      <c r="E379" s="117" t="str">
        <f t="shared" si="41"/>
        <v/>
      </c>
      <c r="F379" s="117" t="str">
        <f t="shared" si="42"/>
        <v/>
      </c>
      <c r="G379" s="90" t="str">
        <f t="shared" si="36"/>
        <v/>
      </c>
    </row>
    <row r="380" spans="1:7" x14ac:dyDescent="0.25">
      <c r="A380" s="116" t="str">
        <f t="shared" si="37"/>
        <v/>
      </c>
      <c r="B380" s="100" t="str">
        <f t="shared" si="38"/>
        <v/>
      </c>
      <c r="C380" s="90" t="str">
        <f t="shared" si="39"/>
        <v/>
      </c>
      <c r="D380" s="117" t="str">
        <f t="shared" si="40"/>
        <v/>
      </c>
      <c r="E380" s="117" t="str">
        <f t="shared" si="41"/>
        <v/>
      </c>
      <c r="F380" s="117" t="str">
        <f t="shared" si="42"/>
        <v/>
      </c>
      <c r="G380" s="90" t="str">
        <f t="shared" si="36"/>
        <v/>
      </c>
    </row>
    <row r="381" spans="1:7" x14ac:dyDescent="0.25">
      <c r="A381" s="116" t="str">
        <f t="shared" si="37"/>
        <v/>
      </c>
      <c r="B381" s="100" t="str">
        <f t="shared" si="38"/>
        <v/>
      </c>
      <c r="C381" s="90" t="str">
        <f t="shared" si="39"/>
        <v/>
      </c>
      <c r="D381" s="117" t="str">
        <f t="shared" si="40"/>
        <v/>
      </c>
      <c r="E381" s="117" t="str">
        <f t="shared" si="41"/>
        <v/>
      </c>
      <c r="F381" s="117" t="str">
        <f t="shared" si="42"/>
        <v/>
      </c>
      <c r="G381" s="90" t="str">
        <f t="shared" si="36"/>
        <v/>
      </c>
    </row>
    <row r="382" spans="1:7" x14ac:dyDescent="0.25">
      <c r="A382" s="116" t="str">
        <f t="shared" si="37"/>
        <v/>
      </c>
      <c r="B382" s="100" t="str">
        <f t="shared" si="38"/>
        <v/>
      </c>
      <c r="C382" s="90" t="str">
        <f t="shared" si="39"/>
        <v/>
      </c>
      <c r="D382" s="117" t="str">
        <f t="shared" si="40"/>
        <v/>
      </c>
      <c r="E382" s="117" t="str">
        <f t="shared" si="41"/>
        <v/>
      </c>
      <c r="F382" s="117" t="str">
        <f t="shared" si="42"/>
        <v/>
      </c>
      <c r="G382" s="90" t="str">
        <f t="shared" si="36"/>
        <v/>
      </c>
    </row>
    <row r="383" spans="1:7" x14ac:dyDescent="0.25">
      <c r="A383" s="116" t="str">
        <f t="shared" si="37"/>
        <v/>
      </c>
      <c r="B383" s="100" t="str">
        <f t="shared" si="38"/>
        <v/>
      </c>
      <c r="C383" s="90" t="str">
        <f t="shared" si="39"/>
        <v/>
      </c>
      <c r="D383" s="117" t="str">
        <f t="shared" si="40"/>
        <v/>
      </c>
      <c r="E383" s="117" t="str">
        <f t="shared" si="41"/>
        <v/>
      </c>
      <c r="F383" s="117" t="str">
        <f t="shared" si="42"/>
        <v/>
      </c>
      <c r="G383" s="90" t="str">
        <f t="shared" si="36"/>
        <v/>
      </c>
    </row>
    <row r="384" spans="1:7" x14ac:dyDescent="0.25">
      <c r="A384" s="116" t="str">
        <f t="shared" si="37"/>
        <v/>
      </c>
      <c r="B384" s="100" t="str">
        <f t="shared" si="38"/>
        <v/>
      </c>
      <c r="C384" s="90" t="str">
        <f t="shared" si="39"/>
        <v/>
      </c>
      <c r="D384" s="117" t="str">
        <f t="shared" si="40"/>
        <v/>
      </c>
      <c r="E384" s="117" t="str">
        <f t="shared" si="41"/>
        <v/>
      </c>
      <c r="F384" s="117" t="str">
        <f t="shared" si="42"/>
        <v/>
      </c>
      <c r="G384" s="90" t="str">
        <f t="shared" si="36"/>
        <v/>
      </c>
    </row>
    <row r="385" spans="1:7" x14ac:dyDescent="0.25">
      <c r="A385" s="116" t="str">
        <f t="shared" si="37"/>
        <v/>
      </c>
      <c r="B385" s="100" t="str">
        <f t="shared" si="38"/>
        <v/>
      </c>
      <c r="C385" s="90" t="str">
        <f t="shared" si="39"/>
        <v/>
      </c>
      <c r="D385" s="117" t="str">
        <f t="shared" si="40"/>
        <v/>
      </c>
      <c r="E385" s="117" t="str">
        <f t="shared" si="41"/>
        <v/>
      </c>
      <c r="F385" s="117" t="str">
        <f t="shared" si="42"/>
        <v/>
      </c>
      <c r="G385" s="90" t="str">
        <f t="shared" si="36"/>
        <v/>
      </c>
    </row>
    <row r="386" spans="1:7" x14ac:dyDescent="0.25">
      <c r="A386" s="116" t="str">
        <f t="shared" si="37"/>
        <v/>
      </c>
      <c r="B386" s="100" t="str">
        <f t="shared" si="38"/>
        <v/>
      </c>
      <c r="C386" s="90" t="str">
        <f t="shared" si="39"/>
        <v/>
      </c>
      <c r="D386" s="117" t="str">
        <f t="shared" si="40"/>
        <v/>
      </c>
      <c r="E386" s="117" t="str">
        <f t="shared" si="41"/>
        <v/>
      </c>
      <c r="F386" s="117" t="str">
        <f t="shared" si="42"/>
        <v/>
      </c>
      <c r="G386" s="90" t="str">
        <f t="shared" si="36"/>
        <v/>
      </c>
    </row>
    <row r="387" spans="1:7" x14ac:dyDescent="0.25">
      <c r="A387" s="116" t="str">
        <f t="shared" si="37"/>
        <v/>
      </c>
      <c r="B387" s="100" t="str">
        <f t="shared" si="38"/>
        <v/>
      </c>
      <c r="C387" s="90" t="str">
        <f t="shared" si="39"/>
        <v/>
      </c>
      <c r="D387" s="117" t="str">
        <f t="shared" si="40"/>
        <v/>
      </c>
      <c r="E387" s="117" t="str">
        <f t="shared" si="41"/>
        <v/>
      </c>
      <c r="F387" s="117" t="str">
        <f t="shared" si="42"/>
        <v/>
      </c>
      <c r="G387" s="90" t="str">
        <f t="shared" si="36"/>
        <v/>
      </c>
    </row>
    <row r="388" spans="1:7" x14ac:dyDescent="0.25">
      <c r="A388" s="116" t="str">
        <f t="shared" si="37"/>
        <v/>
      </c>
      <c r="B388" s="100" t="str">
        <f t="shared" si="38"/>
        <v/>
      </c>
      <c r="C388" s="90" t="str">
        <f t="shared" si="39"/>
        <v/>
      </c>
      <c r="D388" s="117" t="str">
        <f t="shared" si="40"/>
        <v/>
      </c>
      <c r="E388" s="117" t="str">
        <f t="shared" si="41"/>
        <v/>
      </c>
      <c r="F388" s="117" t="str">
        <f t="shared" si="42"/>
        <v/>
      </c>
      <c r="G388" s="90" t="str">
        <f t="shared" si="36"/>
        <v/>
      </c>
    </row>
    <row r="389" spans="1:7" x14ac:dyDescent="0.25">
      <c r="A389" s="116" t="str">
        <f t="shared" si="37"/>
        <v/>
      </c>
      <c r="B389" s="100" t="str">
        <f t="shared" si="38"/>
        <v/>
      </c>
      <c r="C389" s="90" t="str">
        <f t="shared" si="39"/>
        <v/>
      </c>
      <c r="D389" s="117" t="str">
        <f t="shared" si="40"/>
        <v/>
      </c>
      <c r="E389" s="117" t="str">
        <f t="shared" si="41"/>
        <v/>
      </c>
      <c r="F389" s="117" t="str">
        <f t="shared" si="42"/>
        <v/>
      </c>
      <c r="G389" s="90" t="str">
        <f t="shared" si="36"/>
        <v/>
      </c>
    </row>
    <row r="390" spans="1:7" x14ac:dyDescent="0.25">
      <c r="A390" s="116" t="str">
        <f t="shared" si="37"/>
        <v/>
      </c>
      <c r="B390" s="100" t="str">
        <f t="shared" si="38"/>
        <v/>
      </c>
      <c r="C390" s="90" t="str">
        <f t="shared" si="39"/>
        <v/>
      </c>
      <c r="D390" s="117" t="str">
        <f t="shared" si="40"/>
        <v/>
      </c>
      <c r="E390" s="117" t="str">
        <f t="shared" si="41"/>
        <v/>
      </c>
      <c r="F390" s="117" t="str">
        <f t="shared" si="42"/>
        <v/>
      </c>
      <c r="G390" s="90" t="str">
        <f t="shared" si="36"/>
        <v/>
      </c>
    </row>
    <row r="391" spans="1:7" x14ac:dyDescent="0.25">
      <c r="A391" s="116" t="str">
        <f t="shared" si="37"/>
        <v/>
      </c>
      <c r="B391" s="100" t="str">
        <f t="shared" si="38"/>
        <v/>
      </c>
      <c r="C391" s="90" t="str">
        <f t="shared" si="39"/>
        <v/>
      </c>
      <c r="D391" s="117" t="str">
        <f t="shared" si="40"/>
        <v/>
      </c>
      <c r="E391" s="117" t="str">
        <f t="shared" si="41"/>
        <v/>
      </c>
      <c r="F391" s="117" t="str">
        <f t="shared" si="42"/>
        <v/>
      </c>
      <c r="G391" s="90" t="str">
        <f t="shared" si="36"/>
        <v/>
      </c>
    </row>
    <row r="392" spans="1:7" x14ac:dyDescent="0.25">
      <c r="A392" s="116" t="str">
        <f t="shared" si="37"/>
        <v/>
      </c>
      <c r="B392" s="100" t="str">
        <f t="shared" si="38"/>
        <v/>
      </c>
      <c r="C392" s="90" t="str">
        <f t="shared" si="39"/>
        <v/>
      </c>
      <c r="D392" s="117" t="str">
        <f t="shared" si="40"/>
        <v/>
      </c>
      <c r="E392" s="117" t="str">
        <f t="shared" si="41"/>
        <v/>
      </c>
      <c r="F392" s="117" t="str">
        <f t="shared" si="42"/>
        <v/>
      </c>
      <c r="G392" s="90" t="str">
        <f t="shared" si="36"/>
        <v/>
      </c>
    </row>
    <row r="393" spans="1:7" x14ac:dyDescent="0.25">
      <c r="A393" s="116" t="str">
        <f t="shared" si="37"/>
        <v/>
      </c>
      <c r="B393" s="100" t="str">
        <f t="shared" si="38"/>
        <v/>
      </c>
      <c r="C393" s="90" t="str">
        <f t="shared" si="39"/>
        <v/>
      </c>
      <c r="D393" s="117" t="str">
        <f t="shared" si="40"/>
        <v/>
      </c>
      <c r="E393" s="117" t="str">
        <f t="shared" si="41"/>
        <v/>
      </c>
      <c r="F393" s="117" t="str">
        <f t="shared" si="42"/>
        <v/>
      </c>
      <c r="G393" s="90" t="str">
        <f t="shared" si="36"/>
        <v/>
      </c>
    </row>
    <row r="394" spans="1:7" x14ac:dyDescent="0.25">
      <c r="A394" s="116" t="str">
        <f t="shared" si="37"/>
        <v/>
      </c>
      <c r="B394" s="100" t="str">
        <f t="shared" si="38"/>
        <v/>
      </c>
      <c r="C394" s="90" t="str">
        <f t="shared" si="39"/>
        <v/>
      </c>
      <c r="D394" s="117" t="str">
        <f t="shared" si="40"/>
        <v/>
      </c>
      <c r="E394" s="117" t="str">
        <f t="shared" si="41"/>
        <v/>
      </c>
      <c r="F394" s="117" t="str">
        <f t="shared" si="42"/>
        <v/>
      </c>
      <c r="G394" s="90" t="str">
        <f t="shared" si="36"/>
        <v/>
      </c>
    </row>
    <row r="395" spans="1:7" x14ac:dyDescent="0.25">
      <c r="A395" s="116" t="str">
        <f t="shared" si="37"/>
        <v/>
      </c>
      <c r="B395" s="100" t="str">
        <f t="shared" si="38"/>
        <v/>
      </c>
      <c r="C395" s="90" t="str">
        <f t="shared" si="39"/>
        <v/>
      </c>
      <c r="D395" s="117" t="str">
        <f t="shared" si="40"/>
        <v/>
      </c>
      <c r="E395" s="117" t="str">
        <f t="shared" si="41"/>
        <v/>
      </c>
      <c r="F395" s="117" t="str">
        <f t="shared" si="42"/>
        <v/>
      </c>
      <c r="G395" s="90" t="str">
        <f t="shared" si="36"/>
        <v/>
      </c>
    </row>
    <row r="396" spans="1:7" x14ac:dyDescent="0.25">
      <c r="A396" s="116" t="str">
        <f t="shared" si="37"/>
        <v/>
      </c>
      <c r="B396" s="100" t="str">
        <f t="shared" si="38"/>
        <v/>
      </c>
      <c r="C396" s="90" t="str">
        <f t="shared" si="39"/>
        <v/>
      </c>
      <c r="D396" s="117" t="str">
        <f t="shared" si="40"/>
        <v/>
      </c>
      <c r="E396" s="117" t="str">
        <f t="shared" si="41"/>
        <v/>
      </c>
      <c r="F396" s="117" t="str">
        <f t="shared" si="42"/>
        <v/>
      </c>
      <c r="G396" s="90" t="str">
        <f t="shared" si="36"/>
        <v/>
      </c>
    </row>
    <row r="397" spans="1:7" x14ac:dyDescent="0.25">
      <c r="A397" s="116" t="str">
        <f t="shared" si="37"/>
        <v/>
      </c>
      <c r="B397" s="100" t="str">
        <f t="shared" si="38"/>
        <v/>
      </c>
      <c r="C397" s="90" t="str">
        <f t="shared" si="39"/>
        <v/>
      </c>
      <c r="D397" s="117" t="str">
        <f t="shared" si="40"/>
        <v/>
      </c>
      <c r="E397" s="117" t="str">
        <f t="shared" si="41"/>
        <v/>
      </c>
      <c r="F397" s="117" t="str">
        <f t="shared" si="42"/>
        <v/>
      </c>
      <c r="G397" s="90" t="str">
        <f t="shared" si="36"/>
        <v/>
      </c>
    </row>
    <row r="398" spans="1:7" x14ac:dyDescent="0.25">
      <c r="A398" s="116" t="str">
        <f t="shared" si="37"/>
        <v/>
      </c>
      <c r="B398" s="100" t="str">
        <f t="shared" si="38"/>
        <v/>
      </c>
      <c r="C398" s="90" t="str">
        <f t="shared" si="39"/>
        <v/>
      </c>
      <c r="D398" s="117" t="str">
        <f t="shared" si="40"/>
        <v/>
      </c>
      <c r="E398" s="117" t="str">
        <f t="shared" si="41"/>
        <v/>
      </c>
      <c r="F398" s="117" t="str">
        <f t="shared" si="42"/>
        <v/>
      </c>
      <c r="G398" s="90" t="str">
        <f t="shared" si="36"/>
        <v/>
      </c>
    </row>
    <row r="399" spans="1:7" x14ac:dyDescent="0.25">
      <c r="A399" s="116" t="str">
        <f t="shared" si="37"/>
        <v/>
      </c>
      <c r="B399" s="100" t="str">
        <f t="shared" si="38"/>
        <v/>
      </c>
      <c r="C399" s="90" t="str">
        <f t="shared" si="39"/>
        <v/>
      </c>
      <c r="D399" s="117" t="str">
        <f t="shared" si="40"/>
        <v/>
      </c>
      <c r="E399" s="117" t="str">
        <f t="shared" si="41"/>
        <v/>
      </c>
      <c r="F399" s="117" t="str">
        <f t="shared" si="42"/>
        <v/>
      </c>
      <c r="G399" s="90" t="str">
        <f t="shared" si="36"/>
        <v/>
      </c>
    </row>
    <row r="400" spans="1:7" x14ac:dyDescent="0.25">
      <c r="A400" s="116" t="str">
        <f t="shared" si="37"/>
        <v/>
      </c>
      <c r="B400" s="100" t="str">
        <f t="shared" si="38"/>
        <v/>
      </c>
      <c r="C400" s="90" t="str">
        <f t="shared" si="39"/>
        <v/>
      </c>
      <c r="D400" s="117" t="str">
        <f t="shared" si="40"/>
        <v/>
      </c>
      <c r="E400" s="117" t="str">
        <f t="shared" si="41"/>
        <v/>
      </c>
      <c r="F400" s="117" t="str">
        <f t="shared" si="42"/>
        <v/>
      </c>
      <c r="G400" s="90" t="str">
        <f t="shared" ref="G400:G463" si="43">IF(B400="","",SUM(C400)-SUM(E400))</f>
        <v/>
      </c>
    </row>
    <row r="401" spans="1:7" x14ac:dyDescent="0.25">
      <c r="A401" s="116" t="str">
        <f t="shared" ref="A401:A464" si="44">IF(B401="","",EDATE(A400,1))</f>
        <v/>
      </c>
      <c r="B401" s="100" t="str">
        <f t="shared" ref="B401:B464" si="45">IF(B400="","",IF(SUM(B400)+1&lt;=$E$7,SUM(B400)+1,""))</f>
        <v/>
      </c>
      <c r="C401" s="90" t="str">
        <f t="shared" ref="C401:C464" si="46">IF(B401="","",G400)</f>
        <v/>
      </c>
      <c r="D401" s="117" t="str">
        <f t="shared" ref="D401:D464" si="47">IF(B401="","",IPMT($E$11/12,B401,$E$7,-$E$8,$E$9,0))</f>
        <v/>
      </c>
      <c r="E401" s="117" t="str">
        <f t="shared" ref="E401:E464" si="48">IF(B401="","",PPMT($E$11/12,B401,$E$7,-$E$8,$E$9,0))</f>
        <v/>
      </c>
      <c r="F401" s="117" t="str">
        <f t="shared" ref="F401:F464" si="49">IF(B401="","",SUM(D401:E401))</f>
        <v/>
      </c>
      <c r="G401" s="90" t="str">
        <f t="shared" si="43"/>
        <v/>
      </c>
    </row>
    <row r="402" spans="1:7" x14ac:dyDescent="0.25">
      <c r="A402" s="116" t="str">
        <f t="shared" si="44"/>
        <v/>
      </c>
      <c r="B402" s="100" t="str">
        <f t="shared" si="45"/>
        <v/>
      </c>
      <c r="C402" s="90" t="str">
        <f t="shared" si="46"/>
        <v/>
      </c>
      <c r="D402" s="117" t="str">
        <f t="shared" si="47"/>
        <v/>
      </c>
      <c r="E402" s="117" t="str">
        <f t="shared" si="48"/>
        <v/>
      </c>
      <c r="F402" s="117" t="str">
        <f t="shared" si="49"/>
        <v/>
      </c>
      <c r="G402" s="90" t="str">
        <f t="shared" si="43"/>
        <v/>
      </c>
    </row>
    <row r="403" spans="1:7" x14ac:dyDescent="0.25">
      <c r="A403" s="116" t="str">
        <f t="shared" si="44"/>
        <v/>
      </c>
      <c r="B403" s="100" t="str">
        <f t="shared" si="45"/>
        <v/>
      </c>
      <c r="C403" s="90" t="str">
        <f t="shared" si="46"/>
        <v/>
      </c>
      <c r="D403" s="117" t="str">
        <f t="shared" si="47"/>
        <v/>
      </c>
      <c r="E403" s="117" t="str">
        <f t="shared" si="48"/>
        <v/>
      </c>
      <c r="F403" s="117" t="str">
        <f t="shared" si="49"/>
        <v/>
      </c>
      <c r="G403" s="90" t="str">
        <f t="shared" si="43"/>
        <v/>
      </c>
    </row>
    <row r="404" spans="1:7" x14ac:dyDescent="0.25">
      <c r="A404" s="116" t="str">
        <f t="shared" si="44"/>
        <v/>
      </c>
      <c r="B404" s="100" t="str">
        <f t="shared" si="45"/>
        <v/>
      </c>
      <c r="C404" s="90" t="str">
        <f t="shared" si="46"/>
        <v/>
      </c>
      <c r="D404" s="117" t="str">
        <f t="shared" si="47"/>
        <v/>
      </c>
      <c r="E404" s="117" t="str">
        <f t="shared" si="48"/>
        <v/>
      </c>
      <c r="F404" s="117" t="str">
        <f t="shared" si="49"/>
        <v/>
      </c>
      <c r="G404" s="90" t="str">
        <f t="shared" si="43"/>
        <v/>
      </c>
    </row>
    <row r="405" spans="1:7" x14ac:dyDescent="0.25">
      <c r="A405" s="116" t="str">
        <f t="shared" si="44"/>
        <v/>
      </c>
      <c r="B405" s="100" t="str">
        <f t="shared" si="45"/>
        <v/>
      </c>
      <c r="C405" s="90" t="str">
        <f t="shared" si="46"/>
        <v/>
      </c>
      <c r="D405" s="117" t="str">
        <f t="shared" si="47"/>
        <v/>
      </c>
      <c r="E405" s="117" t="str">
        <f t="shared" si="48"/>
        <v/>
      </c>
      <c r="F405" s="117" t="str">
        <f t="shared" si="49"/>
        <v/>
      </c>
      <c r="G405" s="90" t="str">
        <f t="shared" si="43"/>
        <v/>
      </c>
    </row>
    <row r="406" spans="1:7" x14ac:dyDescent="0.25">
      <c r="A406" s="116" t="str">
        <f t="shared" si="44"/>
        <v/>
      </c>
      <c r="B406" s="100" t="str">
        <f t="shared" si="45"/>
        <v/>
      </c>
      <c r="C406" s="90" t="str">
        <f t="shared" si="46"/>
        <v/>
      </c>
      <c r="D406" s="117" t="str">
        <f t="shared" si="47"/>
        <v/>
      </c>
      <c r="E406" s="117" t="str">
        <f t="shared" si="48"/>
        <v/>
      </c>
      <c r="F406" s="117" t="str">
        <f t="shared" si="49"/>
        <v/>
      </c>
      <c r="G406" s="90" t="str">
        <f t="shared" si="43"/>
        <v/>
      </c>
    </row>
    <row r="407" spans="1:7" x14ac:dyDescent="0.25">
      <c r="A407" s="116" t="str">
        <f t="shared" si="44"/>
        <v/>
      </c>
      <c r="B407" s="100" t="str">
        <f t="shared" si="45"/>
        <v/>
      </c>
      <c r="C407" s="90" t="str">
        <f t="shared" si="46"/>
        <v/>
      </c>
      <c r="D407" s="117" t="str">
        <f t="shared" si="47"/>
        <v/>
      </c>
      <c r="E407" s="117" t="str">
        <f t="shared" si="48"/>
        <v/>
      </c>
      <c r="F407" s="117" t="str">
        <f t="shared" si="49"/>
        <v/>
      </c>
      <c r="G407" s="90" t="str">
        <f t="shared" si="43"/>
        <v/>
      </c>
    </row>
    <row r="408" spans="1:7" x14ac:dyDescent="0.25">
      <c r="A408" s="116" t="str">
        <f t="shared" si="44"/>
        <v/>
      </c>
      <c r="B408" s="100" t="str">
        <f t="shared" si="45"/>
        <v/>
      </c>
      <c r="C408" s="90" t="str">
        <f t="shared" si="46"/>
        <v/>
      </c>
      <c r="D408" s="117" t="str">
        <f t="shared" si="47"/>
        <v/>
      </c>
      <c r="E408" s="117" t="str">
        <f t="shared" si="48"/>
        <v/>
      </c>
      <c r="F408" s="117" t="str">
        <f t="shared" si="49"/>
        <v/>
      </c>
      <c r="G408" s="90" t="str">
        <f t="shared" si="43"/>
        <v/>
      </c>
    </row>
    <row r="409" spans="1:7" x14ac:dyDescent="0.25">
      <c r="A409" s="116" t="str">
        <f t="shared" si="44"/>
        <v/>
      </c>
      <c r="B409" s="100" t="str">
        <f t="shared" si="45"/>
        <v/>
      </c>
      <c r="C409" s="90" t="str">
        <f t="shared" si="46"/>
        <v/>
      </c>
      <c r="D409" s="117" t="str">
        <f t="shared" si="47"/>
        <v/>
      </c>
      <c r="E409" s="117" t="str">
        <f t="shared" si="48"/>
        <v/>
      </c>
      <c r="F409" s="117" t="str">
        <f t="shared" si="49"/>
        <v/>
      </c>
      <c r="G409" s="90" t="str">
        <f t="shared" si="43"/>
        <v/>
      </c>
    </row>
    <row r="410" spans="1:7" x14ac:dyDescent="0.25">
      <c r="A410" s="116" t="str">
        <f t="shared" si="44"/>
        <v/>
      </c>
      <c r="B410" s="100" t="str">
        <f t="shared" si="45"/>
        <v/>
      </c>
      <c r="C410" s="90" t="str">
        <f t="shared" si="46"/>
        <v/>
      </c>
      <c r="D410" s="117" t="str">
        <f t="shared" si="47"/>
        <v/>
      </c>
      <c r="E410" s="117" t="str">
        <f t="shared" si="48"/>
        <v/>
      </c>
      <c r="F410" s="117" t="str">
        <f t="shared" si="49"/>
        <v/>
      </c>
      <c r="G410" s="90" t="str">
        <f t="shared" si="43"/>
        <v/>
      </c>
    </row>
    <row r="411" spans="1:7" x14ac:dyDescent="0.25">
      <c r="A411" s="116" t="str">
        <f t="shared" si="44"/>
        <v/>
      </c>
      <c r="B411" s="100" t="str">
        <f t="shared" si="45"/>
        <v/>
      </c>
      <c r="C411" s="90" t="str">
        <f t="shared" si="46"/>
        <v/>
      </c>
      <c r="D411" s="117" t="str">
        <f t="shared" si="47"/>
        <v/>
      </c>
      <c r="E411" s="117" t="str">
        <f t="shared" si="48"/>
        <v/>
      </c>
      <c r="F411" s="117" t="str">
        <f t="shared" si="49"/>
        <v/>
      </c>
      <c r="G411" s="90" t="str">
        <f t="shared" si="43"/>
        <v/>
      </c>
    </row>
    <row r="412" spans="1:7" x14ac:dyDescent="0.25">
      <c r="A412" s="116" t="str">
        <f t="shared" si="44"/>
        <v/>
      </c>
      <c r="B412" s="100" t="str">
        <f t="shared" si="45"/>
        <v/>
      </c>
      <c r="C412" s="90" t="str">
        <f t="shared" si="46"/>
        <v/>
      </c>
      <c r="D412" s="117" t="str">
        <f t="shared" si="47"/>
        <v/>
      </c>
      <c r="E412" s="117" t="str">
        <f t="shared" si="48"/>
        <v/>
      </c>
      <c r="F412" s="117" t="str">
        <f t="shared" si="49"/>
        <v/>
      </c>
      <c r="G412" s="90" t="str">
        <f t="shared" si="43"/>
        <v/>
      </c>
    </row>
    <row r="413" spans="1:7" x14ac:dyDescent="0.25">
      <c r="A413" s="116" t="str">
        <f t="shared" si="44"/>
        <v/>
      </c>
      <c r="B413" s="100" t="str">
        <f t="shared" si="45"/>
        <v/>
      </c>
      <c r="C413" s="90" t="str">
        <f t="shared" si="46"/>
        <v/>
      </c>
      <c r="D413" s="117" t="str">
        <f t="shared" si="47"/>
        <v/>
      </c>
      <c r="E413" s="117" t="str">
        <f t="shared" si="48"/>
        <v/>
      </c>
      <c r="F413" s="117" t="str">
        <f t="shared" si="49"/>
        <v/>
      </c>
      <c r="G413" s="90" t="str">
        <f t="shared" si="43"/>
        <v/>
      </c>
    </row>
    <row r="414" spans="1:7" x14ac:dyDescent="0.25">
      <c r="A414" s="116" t="str">
        <f t="shared" si="44"/>
        <v/>
      </c>
      <c r="B414" s="100" t="str">
        <f t="shared" si="45"/>
        <v/>
      </c>
      <c r="C414" s="90" t="str">
        <f t="shared" si="46"/>
        <v/>
      </c>
      <c r="D414" s="117" t="str">
        <f t="shared" si="47"/>
        <v/>
      </c>
      <c r="E414" s="117" t="str">
        <f t="shared" si="48"/>
        <v/>
      </c>
      <c r="F414" s="117" t="str">
        <f t="shared" si="49"/>
        <v/>
      </c>
      <c r="G414" s="90" t="str">
        <f t="shared" si="43"/>
        <v/>
      </c>
    </row>
    <row r="415" spans="1:7" x14ac:dyDescent="0.25">
      <c r="A415" s="116" t="str">
        <f t="shared" si="44"/>
        <v/>
      </c>
      <c r="B415" s="100" t="str">
        <f t="shared" si="45"/>
        <v/>
      </c>
      <c r="C415" s="90" t="str">
        <f t="shared" si="46"/>
        <v/>
      </c>
      <c r="D415" s="117" t="str">
        <f t="shared" si="47"/>
        <v/>
      </c>
      <c r="E415" s="117" t="str">
        <f t="shared" si="48"/>
        <v/>
      </c>
      <c r="F415" s="117" t="str">
        <f t="shared" si="49"/>
        <v/>
      </c>
      <c r="G415" s="90" t="str">
        <f t="shared" si="43"/>
        <v/>
      </c>
    </row>
    <row r="416" spans="1:7" x14ac:dyDescent="0.25">
      <c r="A416" s="116" t="str">
        <f t="shared" si="44"/>
        <v/>
      </c>
      <c r="B416" s="100" t="str">
        <f t="shared" si="45"/>
        <v/>
      </c>
      <c r="C416" s="90" t="str">
        <f t="shared" si="46"/>
        <v/>
      </c>
      <c r="D416" s="117" t="str">
        <f t="shared" si="47"/>
        <v/>
      </c>
      <c r="E416" s="117" t="str">
        <f t="shared" si="48"/>
        <v/>
      </c>
      <c r="F416" s="117" t="str">
        <f t="shared" si="49"/>
        <v/>
      </c>
      <c r="G416" s="90" t="str">
        <f t="shared" si="43"/>
        <v/>
      </c>
    </row>
    <row r="417" spans="1:7" x14ac:dyDescent="0.25">
      <c r="A417" s="116" t="str">
        <f t="shared" si="44"/>
        <v/>
      </c>
      <c r="B417" s="100" t="str">
        <f t="shared" si="45"/>
        <v/>
      </c>
      <c r="C417" s="90" t="str">
        <f t="shared" si="46"/>
        <v/>
      </c>
      <c r="D417" s="117" t="str">
        <f t="shared" si="47"/>
        <v/>
      </c>
      <c r="E417" s="117" t="str">
        <f t="shared" si="48"/>
        <v/>
      </c>
      <c r="F417" s="117" t="str">
        <f t="shared" si="49"/>
        <v/>
      </c>
      <c r="G417" s="90" t="str">
        <f t="shared" si="43"/>
        <v/>
      </c>
    </row>
    <row r="418" spans="1:7" x14ac:dyDescent="0.25">
      <c r="A418" s="116" t="str">
        <f t="shared" si="44"/>
        <v/>
      </c>
      <c r="B418" s="100" t="str">
        <f t="shared" si="45"/>
        <v/>
      </c>
      <c r="C418" s="90" t="str">
        <f t="shared" si="46"/>
        <v/>
      </c>
      <c r="D418" s="117" t="str">
        <f t="shared" si="47"/>
        <v/>
      </c>
      <c r="E418" s="117" t="str">
        <f t="shared" si="48"/>
        <v/>
      </c>
      <c r="F418" s="117" t="str">
        <f t="shared" si="49"/>
        <v/>
      </c>
      <c r="G418" s="90" t="str">
        <f t="shared" si="43"/>
        <v/>
      </c>
    </row>
    <row r="419" spans="1:7" x14ac:dyDescent="0.25">
      <c r="A419" s="116" t="str">
        <f t="shared" si="44"/>
        <v/>
      </c>
      <c r="B419" s="100" t="str">
        <f t="shared" si="45"/>
        <v/>
      </c>
      <c r="C419" s="90" t="str">
        <f t="shared" si="46"/>
        <v/>
      </c>
      <c r="D419" s="117" t="str">
        <f t="shared" si="47"/>
        <v/>
      </c>
      <c r="E419" s="117" t="str">
        <f t="shared" si="48"/>
        <v/>
      </c>
      <c r="F419" s="117" t="str">
        <f t="shared" si="49"/>
        <v/>
      </c>
      <c r="G419" s="90" t="str">
        <f t="shared" si="43"/>
        <v/>
      </c>
    </row>
    <row r="420" spans="1:7" x14ac:dyDescent="0.25">
      <c r="A420" s="116" t="str">
        <f t="shared" si="44"/>
        <v/>
      </c>
      <c r="B420" s="100" t="str">
        <f t="shared" si="45"/>
        <v/>
      </c>
      <c r="C420" s="90" t="str">
        <f t="shared" si="46"/>
        <v/>
      </c>
      <c r="D420" s="117" t="str">
        <f t="shared" si="47"/>
        <v/>
      </c>
      <c r="E420" s="117" t="str">
        <f t="shared" si="48"/>
        <v/>
      </c>
      <c r="F420" s="117" t="str">
        <f t="shared" si="49"/>
        <v/>
      </c>
      <c r="G420" s="90" t="str">
        <f t="shared" si="43"/>
        <v/>
      </c>
    </row>
    <row r="421" spans="1:7" x14ac:dyDescent="0.25">
      <c r="A421" s="116" t="str">
        <f t="shared" si="44"/>
        <v/>
      </c>
      <c r="B421" s="100" t="str">
        <f t="shared" si="45"/>
        <v/>
      </c>
      <c r="C421" s="90" t="str">
        <f t="shared" si="46"/>
        <v/>
      </c>
      <c r="D421" s="117" t="str">
        <f t="shared" si="47"/>
        <v/>
      </c>
      <c r="E421" s="117" t="str">
        <f t="shared" si="48"/>
        <v/>
      </c>
      <c r="F421" s="117" t="str">
        <f t="shared" si="49"/>
        <v/>
      </c>
      <c r="G421" s="90" t="str">
        <f t="shared" si="43"/>
        <v/>
      </c>
    </row>
    <row r="422" spans="1:7" x14ac:dyDescent="0.25">
      <c r="A422" s="116" t="str">
        <f t="shared" si="44"/>
        <v/>
      </c>
      <c r="B422" s="100" t="str">
        <f t="shared" si="45"/>
        <v/>
      </c>
      <c r="C422" s="90" t="str">
        <f t="shared" si="46"/>
        <v/>
      </c>
      <c r="D422" s="117" t="str">
        <f t="shared" si="47"/>
        <v/>
      </c>
      <c r="E422" s="117" t="str">
        <f t="shared" si="48"/>
        <v/>
      </c>
      <c r="F422" s="117" t="str">
        <f t="shared" si="49"/>
        <v/>
      </c>
      <c r="G422" s="90" t="str">
        <f t="shared" si="43"/>
        <v/>
      </c>
    </row>
    <row r="423" spans="1:7" x14ac:dyDescent="0.25">
      <c r="A423" s="116" t="str">
        <f t="shared" si="44"/>
        <v/>
      </c>
      <c r="B423" s="100" t="str">
        <f t="shared" si="45"/>
        <v/>
      </c>
      <c r="C423" s="90" t="str">
        <f t="shared" si="46"/>
        <v/>
      </c>
      <c r="D423" s="117" t="str">
        <f t="shared" si="47"/>
        <v/>
      </c>
      <c r="E423" s="117" t="str">
        <f t="shared" si="48"/>
        <v/>
      </c>
      <c r="F423" s="117" t="str">
        <f t="shared" si="49"/>
        <v/>
      </c>
      <c r="G423" s="90" t="str">
        <f t="shared" si="43"/>
        <v/>
      </c>
    </row>
    <row r="424" spans="1:7" x14ac:dyDescent="0.25">
      <c r="A424" s="116" t="str">
        <f t="shared" si="44"/>
        <v/>
      </c>
      <c r="B424" s="100" t="str">
        <f t="shared" si="45"/>
        <v/>
      </c>
      <c r="C424" s="90" t="str">
        <f t="shared" si="46"/>
        <v/>
      </c>
      <c r="D424" s="117" t="str">
        <f t="shared" si="47"/>
        <v/>
      </c>
      <c r="E424" s="117" t="str">
        <f t="shared" si="48"/>
        <v/>
      </c>
      <c r="F424" s="117" t="str">
        <f t="shared" si="49"/>
        <v/>
      </c>
      <c r="G424" s="90" t="str">
        <f t="shared" si="43"/>
        <v/>
      </c>
    </row>
    <row r="425" spans="1:7" x14ac:dyDescent="0.25">
      <c r="A425" s="116" t="str">
        <f t="shared" si="44"/>
        <v/>
      </c>
      <c r="B425" s="100" t="str">
        <f t="shared" si="45"/>
        <v/>
      </c>
      <c r="C425" s="90" t="str">
        <f t="shared" si="46"/>
        <v/>
      </c>
      <c r="D425" s="117" t="str">
        <f t="shared" si="47"/>
        <v/>
      </c>
      <c r="E425" s="117" t="str">
        <f t="shared" si="48"/>
        <v/>
      </c>
      <c r="F425" s="117" t="str">
        <f t="shared" si="49"/>
        <v/>
      </c>
      <c r="G425" s="90" t="str">
        <f t="shared" si="43"/>
        <v/>
      </c>
    </row>
    <row r="426" spans="1:7" x14ac:dyDescent="0.25">
      <c r="A426" s="116" t="str">
        <f t="shared" si="44"/>
        <v/>
      </c>
      <c r="B426" s="100" t="str">
        <f t="shared" si="45"/>
        <v/>
      </c>
      <c r="C426" s="90" t="str">
        <f t="shared" si="46"/>
        <v/>
      </c>
      <c r="D426" s="117" t="str">
        <f t="shared" si="47"/>
        <v/>
      </c>
      <c r="E426" s="117" t="str">
        <f t="shared" si="48"/>
        <v/>
      </c>
      <c r="F426" s="117" t="str">
        <f t="shared" si="49"/>
        <v/>
      </c>
      <c r="G426" s="90" t="str">
        <f t="shared" si="43"/>
        <v/>
      </c>
    </row>
    <row r="427" spans="1:7" x14ac:dyDescent="0.25">
      <c r="A427" s="116" t="str">
        <f t="shared" si="44"/>
        <v/>
      </c>
      <c r="B427" s="100" t="str">
        <f t="shared" si="45"/>
        <v/>
      </c>
      <c r="C427" s="90" t="str">
        <f t="shared" si="46"/>
        <v/>
      </c>
      <c r="D427" s="117" t="str">
        <f t="shared" si="47"/>
        <v/>
      </c>
      <c r="E427" s="117" t="str">
        <f t="shared" si="48"/>
        <v/>
      </c>
      <c r="F427" s="117" t="str">
        <f t="shared" si="49"/>
        <v/>
      </c>
      <c r="G427" s="90" t="str">
        <f t="shared" si="43"/>
        <v/>
      </c>
    </row>
    <row r="428" spans="1:7" x14ac:dyDescent="0.25">
      <c r="A428" s="116" t="str">
        <f t="shared" si="44"/>
        <v/>
      </c>
      <c r="B428" s="100" t="str">
        <f t="shared" si="45"/>
        <v/>
      </c>
      <c r="C428" s="90" t="str">
        <f t="shared" si="46"/>
        <v/>
      </c>
      <c r="D428" s="117" t="str">
        <f t="shared" si="47"/>
        <v/>
      </c>
      <c r="E428" s="117" t="str">
        <f t="shared" si="48"/>
        <v/>
      </c>
      <c r="F428" s="117" t="str">
        <f t="shared" si="49"/>
        <v/>
      </c>
      <c r="G428" s="90" t="str">
        <f t="shared" si="43"/>
        <v/>
      </c>
    </row>
    <row r="429" spans="1:7" x14ac:dyDescent="0.25">
      <c r="A429" s="116" t="str">
        <f t="shared" si="44"/>
        <v/>
      </c>
      <c r="B429" s="100" t="str">
        <f t="shared" si="45"/>
        <v/>
      </c>
      <c r="C429" s="90" t="str">
        <f t="shared" si="46"/>
        <v/>
      </c>
      <c r="D429" s="117" t="str">
        <f t="shared" si="47"/>
        <v/>
      </c>
      <c r="E429" s="117" t="str">
        <f t="shared" si="48"/>
        <v/>
      </c>
      <c r="F429" s="117" t="str">
        <f t="shared" si="49"/>
        <v/>
      </c>
      <c r="G429" s="90" t="str">
        <f t="shared" si="43"/>
        <v/>
      </c>
    </row>
    <row r="430" spans="1:7" x14ac:dyDescent="0.25">
      <c r="A430" s="116" t="str">
        <f t="shared" si="44"/>
        <v/>
      </c>
      <c r="B430" s="100" t="str">
        <f t="shared" si="45"/>
        <v/>
      </c>
      <c r="C430" s="90" t="str">
        <f t="shared" si="46"/>
        <v/>
      </c>
      <c r="D430" s="117" t="str">
        <f t="shared" si="47"/>
        <v/>
      </c>
      <c r="E430" s="117" t="str">
        <f t="shared" si="48"/>
        <v/>
      </c>
      <c r="F430" s="117" t="str">
        <f t="shared" si="49"/>
        <v/>
      </c>
      <c r="G430" s="90" t="str">
        <f t="shared" si="43"/>
        <v/>
      </c>
    </row>
    <row r="431" spans="1:7" x14ac:dyDescent="0.25">
      <c r="A431" s="116" t="str">
        <f t="shared" si="44"/>
        <v/>
      </c>
      <c r="B431" s="100" t="str">
        <f t="shared" si="45"/>
        <v/>
      </c>
      <c r="C431" s="90" t="str">
        <f t="shared" si="46"/>
        <v/>
      </c>
      <c r="D431" s="117" t="str">
        <f t="shared" si="47"/>
        <v/>
      </c>
      <c r="E431" s="117" t="str">
        <f t="shared" si="48"/>
        <v/>
      </c>
      <c r="F431" s="117" t="str">
        <f t="shared" si="49"/>
        <v/>
      </c>
      <c r="G431" s="90" t="str">
        <f t="shared" si="43"/>
        <v/>
      </c>
    </row>
    <row r="432" spans="1:7" x14ac:dyDescent="0.25">
      <c r="A432" s="116" t="str">
        <f t="shared" si="44"/>
        <v/>
      </c>
      <c r="B432" s="100" t="str">
        <f t="shared" si="45"/>
        <v/>
      </c>
      <c r="C432" s="90" t="str">
        <f t="shared" si="46"/>
        <v/>
      </c>
      <c r="D432" s="117" t="str">
        <f t="shared" si="47"/>
        <v/>
      </c>
      <c r="E432" s="117" t="str">
        <f t="shared" si="48"/>
        <v/>
      </c>
      <c r="F432" s="117" t="str">
        <f t="shared" si="49"/>
        <v/>
      </c>
      <c r="G432" s="90" t="str">
        <f t="shared" si="43"/>
        <v/>
      </c>
    </row>
    <row r="433" spans="1:7" x14ac:dyDescent="0.25">
      <c r="A433" s="116" t="str">
        <f t="shared" si="44"/>
        <v/>
      </c>
      <c r="B433" s="100" t="str">
        <f t="shared" si="45"/>
        <v/>
      </c>
      <c r="C433" s="90" t="str">
        <f t="shared" si="46"/>
        <v/>
      </c>
      <c r="D433" s="117" t="str">
        <f t="shared" si="47"/>
        <v/>
      </c>
      <c r="E433" s="117" t="str">
        <f t="shared" si="48"/>
        <v/>
      </c>
      <c r="F433" s="117" t="str">
        <f t="shared" si="49"/>
        <v/>
      </c>
      <c r="G433" s="90" t="str">
        <f t="shared" si="43"/>
        <v/>
      </c>
    </row>
    <row r="434" spans="1:7" x14ac:dyDescent="0.25">
      <c r="A434" s="116" t="str">
        <f t="shared" si="44"/>
        <v/>
      </c>
      <c r="B434" s="100" t="str">
        <f t="shared" si="45"/>
        <v/>
      </c>
      <c r="C434" s="90" t="str">
        <f t="shared" si="46"/>
        <v/>
      </c>
      <c r="D434" s="117" t="str">
        <f t="shared" si="47"/>
        <v/>
      </c>
      <c r="E434" s="117" t="str">
        <f t="shared" si="48"/>
        <v/>
      </c>
      <c r="F434" s="117" t="str">
        <f t="shared" si="49"/>
        <v/>
      </c>
      <c r="G434" s="90" t="str">
        <f t="shared" si="43"/>
        <v/>
      </c>
    </row>
    <row r="435" spans="1:7" x14ac:dyDescent="0.25">
      <c r="A435" s="116" t="str">
        <f t="shared" si="44"/>
        <v/>
      </c>
      <c r="B435" s="100" t="str">
        <f t="shared" si="45"/>
        <v/>
      </c>
      <c r="C435" s="90" t="str">
        <f t="shared" si="46"/>
        <v/>
      </c>
      <c r="D435" s="117" t="str">
        <f t="shared" si="47"/>
        <v/>
      </c>
      <c r="E435" s="117" t="str">
        <f t="shared" si="48"/>
        <v/>
      </c>
      <c r="F435" s="117" t="str">
        <f t="shared" si="49"/>
        <v/>
      </c>
      <c r="G435" s="90" t="str">
        <f t="shared" si="43"/>
        <v/>
      </c>
    </row>
    <row r="436" spans="1:7" x14ac:dyDescent="0.25">
      <c r="A436" s="116" t="str">
        <f t="shared" si="44"/>
        <v/>
      </c>
      <c r="B436" s="100" t="str">
        <f t="shared" si="45"/>
        <v/>
      </c>
      <c r="C436" s="90" t="str">
        <f t="shared" si="46"/>
        <v/>
      </c>
      <c r="D436" s="117" t="str">
        <f t="shared" si="47"/>
        <v/>
      </c>
      <c r="E436" s="117" t="str">
        <f t="shared" si="48"/>
        <v/>
      </c>
      <c r="F436" s="117" t="str">
        <f t="shared" si="49"/>
        <v/>
      </c>
      <c r="G436" s="90" t="str">
        <f t="shared" si="43"/>
        <v/>
      </c>
    </row>
    <row r="437" spans="1:7" x14ac:dyDescent="0.25">
      <c r="A437" s="116" t="str">
        <f t="shared" si="44"/>
        <v/>
      </c>
      <c r="B437" s="100" t="str">
        <f t="shared" si="45"/>
        <v/>
      </c>
      <c r="C437" s="90" t="str">
        <f t="shared" si="46"/>
        <v/>
      </c>
      <c r="D437" s="117" t="str">
        <f t="shared" si="47"/>
        <v/>
      </c>
      <c r="E437" s="117" t="str">
        <f t="shared" si="48"/>
        <v/>
      </c>
      <c r="F437" s="117" t="str">
        <f t="shared" si="49"/>
        <v/>
      </c>
      <c r="G437" s="90" t="str">
        <f t="shared" si="43"/>
        <v/>
      </c>
    </row>
    <row r="438" spans="1:7" x14ac:dyDescent="0.25">
      <c r="A438" s="116" t="str">
        <f t="shared" si="44"/>
        <v/>
      </c>
      <c r="B438" s="100" t="str">
        <f t="shared" si="45"/>
        <v/>
      </c>
      <c r="C438" s="90" t="str">
        <f t="shared" si="46"/>
        <v/>
      </c>
      <c r="D438" s="117" t="str">
        <f t="shared" si="47"/>
        <v/>
      </c>
      <c r="E438" s="117" t="str">
        <f t="shared" si="48"/>
        <v/>
      </c>
      <c r="F438" s="117" t="str">
        <f t="shared" si="49"/>
        <v/>
      </c>
      <c r="G438" s="90" t="str">
        <f t="shared" si="43"/>
        <v/>
      </c>
    </row>
    <row r="439" spans="1:7" x14ac:dyDescent="0.25">
      <c r="A439" s="116" t="str">
        <f t="shared" si="44"/>
        <v/>
      </c>
      <c r="B439" s="100" t="str">
        <f t="shared" si="45"/>
        <v/>
      </c>
      <c r="C439" s="90" t="str">
        <f t="shared" si="46"/>
        <v/>
      </c>
      <c r="D439" s="117" t="str">
        <f t="shared" si="47"/>
        <v/>
      </c>
      <c r="E439" s="117" t="str">
        <f t="shared" si="48"/>
        <v/>
      </c>
      <c r="F439" s="117" t="str">
        <f t="shared" si="49"/>
        <v/>
      </c>
      <c r="G439" s="90" t="str">
        <f t="shared" si="43"/>
        <v/>
      </c>
    </row>
    <row r="440" spans="1:7" x14ac:dyDescent="0.25">
      <c r="A440" s="116" t="str">
        <f t="shared" si="44"/>
        <v/>
      </c>
      <c r="B440" s="100" t="str">
        <f t="shared" si="45"/>
        <v/>
      </c>
      <c r="C440" s="90" t="str">
        <f t="shared" si="46"/>
        <v/>
      </c>
      <c r="D440" s="117" t="str">
        <f t="shared" si="47"/>
        <v/>
      </c>
      <c r="E440" s="117" t="str">
        <f t="shared" si="48"/>
        <v/>
      </c>
      <c r="F440" s="117" t="str">
        <f t="shared" si="49"/>
        <v/>
      </c>
      <c r="G440" s="90" t="str">
        <f t="shared" si="43"/>
        <v/>
      </c>
    </row>
    <row r="441" spans="1:7" x14ac:dyDescent="0.25">
      <c r="A441" s="116" t="str">
        <f t="shared" si="44"/>
        <v/>
      </c>
      <c r="B441" s="100" t="str">
        <f t="shared" si="45"/>
        <v/>
      </c>
      <c r="C441" s="90" t="str">
        <f t="shared" si="46"/>
        <v/>
      </c>
      <c r="D441" s="117" t="str">
        <f t="shared" si="47"/>
        <v/>
      </c>
      <c r="E441" s="117" t="str">
        <f t="shared" si="48"/>
        <v/>
      </c>
      <c r="F441" s="117" t="str">
        <f t="shared" si="49"/>
        <v/>
      </c>
      <c r="G441" s="90" t="str">
        <f t="shared" si="43"/>
        <v/>
      </c>
    </row>
    <row r="442" spans="1:7" x14ac:dyDescent="0.25">
      <c r="A442" s="116" t="str">
        <f t="shared" si="44"/>
        <v/>
      </c>
      <c r="B442" s="100" t="str">
        <f t="shared" si="45"/>
        <v/>
      </c>
      <c r="C442" s="90" t="str">
        <f t="shared" si="46"/>
        <v/>
      </c>
      <c r="D442" s="117" t="str">
        <f t="shared" si="47"/>
        <v/>
      </c>
      <c r="E442" s="117" t="str">
        <f t="shared" si="48"/>
        <v/>
      </c>
      <c r="F442" s="117" t="str">
        <f t="shared" si="49"/>
        <v/>
      </c>
      <c r="G442" s="90" t="str">
        <f t="shared" si="43"/>
        <v/>
      </c>
    </row>
    <row r="443" spans="1:7" x14ac:dyDescent="0.25">
      <c r="A443" s="116" t="str">
        <f t="shared" si="44"/>
        <v/>
      </c>
      <c r="B443" s="100" t="str">
        <f t="shared" si="45"/>
        <v/>
      </c>
      <c r="C443" s="90" t="str">
        <f t="shared" si="46"/>
        <v/>
      </c>
      <c r="D443" s="117" t="str">
        <f t="shared" si="47"/>
        <v/>
      </c>
      <c r="E443" s="117" t="str">
        <f t="shared" si="48"/>
        <v/>
      </c>
      <c r="F443" s="117" t="str">
        <f t="shared" si="49"/>
        <v/>
      </c>
      <c r="G443" s="90" t="str">
        <f t="shared" si="43"/>
        <v/>
      </c>
    </row>
    <row r="444" spans="1:7" x14ac:dyDescent="0.25">
      <c r="A444" s="116" t="str">
        <f t="shared" si="44"/>
        <v/>
      </c>
      <c r="B444" s="100" t="str">
        <f t="shared" si="45"/>
        <v/>
      </c>
      <c r="C444" s="90" t="str">
        <f t="shared" si="46"/>
        <v/>
      </c>
      <c r="D444" s="117" t="str">
        <f t="shared" si="47"/>
        <v/>
      </c>
      <c r="E444" s="117" t="str">
        <f t="shared" si="48"/>
        <v/>
      </c>
      <c r="F444" s="117" t="str">
        <f t="shared" si="49"/>
        <v/>
      </c>
      <c r="G444" s="90" t="str">
        <f t="shared" si="43"/>
        <v/>
      </c>
    </row>
    <row r="445" spans="1:7" x14ac:dyDescent="0.25">
      <c r="A445" s="116" t="str">
        <f t="shared" si="44"/>
        <v/>
      </c>
      <c r="B445" s="100" t="str">
        <f t="shared" si="45"/>
        <v/>
      </c>
      <c r="C445" s="90" t="str">
        <f t="shared" si="46"/>
        <v/>
      </c>
      <c r="D445" s="117" t="str">
        <f t="shared" si="47"/>
        <v/>
      </c>
      <c r="E445" s="117" t="str">
        <f t="shared" si="48"/>
        <v/>
      </c>
      <c r="F445" s="117" t="str">
        <f t="shared" si="49"/>
        <v/>
      </c>
      <c r="G445" s="90" t="str">
        <f t="shared" si="43"/>
        <v/>
      </c>
    </row>
    <row r="446" spans="1:7" x14ac:dyDescent="0.25">
      <c r="A446" s="116" t="str">
        <f t="shared" si="44"/>
        <v/>
      </c>
      <c r="B446" s="100" t="str">
        <f t="shared" si="45"/>
        <v/>
      </c>
      <c r="C446" s="90" t="str">
        <f t="shared" si="46"/>
        <v/>
      </c>
      <c r="D446" s="117" t="str">
        <f t="shared" si="47"/>
        <v/>
      </c>
      <c r="E446" s="117" t="str">
        <f t="shared" si="48"/>
        <v/>
      </c>
      <c r="F446" s="117" t="str">
        <f t="shared" si="49"/>
        <v/>
      </c>
      <c r="G446" s="90" t="str">
        <f t="shared" si="43"/>
        <v/>
      </c>
    </row>
    <row r="447" spans="1:7" x14ac:dyDescent="0.25">
      <c r="A447" s="116" t="str">
        <f t="shared" si="44"/>
        <v/>
      </c>
      <c r="B447" s="100" t="str">
        <f t="shared" si="45"/>
        <v/>
      </c>
      <c r="C447" s="90" t="str">
        <f t="shared" si="46"/>
        <v/>
      </c>
      <c r="D447" s="117" t="str">
        <f t="shared" si="47"/>
        <v/>
      </c>
      <c r="E447" s="117" t="str">
        <f t="shared" si="48"/>
        <v/>
      </c>
      <c r="F447" s="117" t="str">
        <f t="shared" si="49"/>
        <v/>
      </c>
      <c r="G447" s="90" t="str">
        <f t="shared" si="43"/>
        <v/>
      </c>
    </row>
    <row r="448" spans="1:7" x14ac:dyDescent="0.25">
      <c r="A448" s="116" t="str">
        <f t="shared" si="44"/>
        <v/>
      </c>
      <c r="B448" s="100" t="str">
        <f t="shared" si="45"/>
        <v/>
      </c>
      <c r="C448" s="90" t="str">
        <f t="shared" si="46"/>
        <v/>
      </c>
      <c r="D448" s="117" t="str">
        <f t="shared" si="47"/>
        <v/>
      </c>
      <c r="E448" s="117" t="str">
        <f t="shared" si="48"/>
        <v/>
      </c>
      <c r="F448" s="117" t="str">
        <f t="shared" si="49"/>
        <v/>
      </c>
      <c r="G448" s="90" t="str">
        <f t="shared" si="43"/>
        <v/>
      </c>
    </row>
    <row r="449" spans="1:7" x14ac:dyDescent="0.25">
      <c r="A449" s="116" t="str">
        <f t="shared" si="44"/>
        <v/>
      </c>
      <c r="B449" s="100" t="str">
        <f t="shared" si="45"/>
        <v/>
      </c>
      <c r="C449" s="90" t="str">
        <f t="shared" si="46"/>
        <v/>
      </c>
      <c r="D449" s="117" t="str">
        <f t="shared" si="47"/>
        <v/>
      </c>
      <c r="E449" s="117" t="str">
        <f t="shared" si="48"/>
        <v/>
      </c>
      <c r="F449" s="117" t="str">
        <f t="shared" si="49"/>
        <v/>
      </c>
      <c r="G449" s="90" t="str">
        <f t="shared" si="43"/>
        <v/>
      </c>
    </row>
    <row r="450" spans="1:7" x14ac:dyDescent="0.25">
      <c r="A450" s="116" t="str">
        <f t="shared" si="44"/>
        <v/>
      </c>
      <c r="B450" s="100" t="str">
        <f t="shared" si="45"/>
        <v/>
      </c>
      <c r="C450" s="90" t="str">
        <f t="shared" si="46"/>
        <v/>
      </c>
      <c r="D450" s="117" t="str">
        <f t="shared" si="47"/>
        <v/>
      </c>
      <c r="E450" s="117" t="str">
        <f t="shared" si="48"/>
        <v/>
      </c>
      <c r="F450" s="117" t="str">
        <f t="shared" si="49"/>
        <v/>
      </c>
      <c r="G450" s="90" t="str">
        <f t="shared" si="43"/>
        <v/>
      </c>
    </row>
    <row r="451" spans="1:7" x14ac:dyDescent="0.25">
      <c r="A451" s="116" t="str">
        <f t="shared" si="44"/>
        <v/>
      </c>
      <c r="B451" s="100" t="str">
        <f t="shared" si="45"/>
        <v/>
      </c>
      <c r="C451" s="90" t="str">
        <f t="shared" si="46"/>
        <v/>
      </c>
      <c r="D451" s="117" t="str">
        <f t="shared" si="47"/>
        <v/>
      </c>
      <c r="E451" s="117" t="str">
        <f t="shared" si="48"/>
        <v/>
      </c>
      <c r="F451" s="117" t="str">
        <f t="shared" si="49"/>
        <v/>
      </c>
      <c r="G451" s="90" t="str">
        <f t="shared" si="43"/>
        <v/>
      </c>
    </row>
    <row r="452" spans="1:7" x14ac:dyDescent="0.25">
      <c r="A452" s="116" t="str">
        <f t="shared" si="44"/>
        <v/>
      </c>
      <c r="B452" s="100" t="str">
        <f t="shared" si="45"/>
        <v/>
      </c>
      <c r="C452" s="90" t="str">
        <f t="shared" si="46"/>
        <v/>
      </c>
      <c r="D452" s="117" t="str">
        <f t="shared" si="47"/>
        <v/>
      </c>
      <c r="E452" s="117" t="str">
        <f t="shared" si="48"/>
        <v/>
      </c>
      <c r="F452" s="117" t="str">
        <f t="shared" si="49"/>
        <v/>
      </c>
      <c r="G452" s="90" t="str">
        <f t="shared" si="43"/>
        <v/>
      </c>
    </row>
    <row r="453" spans="1:7" x14ac:dyDescent="0.25">
      <c r="A453" s="116" t="str">
        <f t="shared" si="44"/>
        <v/>
      </c>
      <c r="B453" s="100" t="str">
        <f t="shared" si="45"/>
        <v/>
      </c>
      <c r="C453" s="90" t="str">
        <f t="shared" si="46"/>
        <v/>
      </c>
      <c r="D453" s="117" t="str">
        <f t="shared" si="47"/>
        <v/>
      </c>
      <c r="E453" s="117" t="str">
        <f t="shared" si="48"/>
        <v/>
      </c>
      <c r="F453" s="117" t="str">
        <f t="shared" si="49"/>
        <v/>
      </c>
      <c r="G453" s="90" t="str">
        <f t="shared" si="43"/>
        <v/>
      </c>
    </row>
    <row r="454" spans="1:7" x14ac:dyDescent="0.25">
      <c r="A454" s="116" t="str">
        <f t="shared" si="44"/>
        <v/>
      </c>
      <c r="B454" s="100" t="str">
        <f t="shared" si="45"/>
        <v/>
      </c>
      <c r="C454" s="90" t="str">
        <f t="shared" si="46"/>
        <v/>
      </c>
      <c r="D454" s="117" t="str">
        <f t="shared" si="47"/>
        <v/>
      </c>
      <c r="E454" s="117" t="str">
        <f t="shared" si="48"/>
        <v/>
      </c>
      <c r="F454" s="117" t="str">
        <f t="shared" si="49"/>
        <v/>
      </c>
      <c r="G454" s="90" t="str">
        <f t="shared" si="43"/>
        <v/>
      </c>
    </row>
    <row r="455" spans="1:7" x14ac:dyDescent="0.25">
      <c r="A455" s="116" t="str">
        <f t="shared" si="44"/>
        <v/>
      </c>
      <c r="B455" s="100" t="str">
        <f t="shared" si="45"/>
        <v/>
      </c>
      <c r="C455" s="90" t="str">
        <f t="shared" si="46"/>
        <v/>
      </c>
      <c r="D455" s="117" t="str">
        <f t="shared" si="47"/>
        <v/>
      </c>
      <c r="E455" s="117" t="str">
        <f t="shared" si="48"/>
        <v/>
      </c>
      <c r="F455" s="117" t="str">
        <f t="shared" si="49"/>
        <v/>
      </c>
      <c r="G455" s="90" t="str">
        <f t="shared" si="43"/>
        <v/>
      </c>
    </row>
    <row r="456" spans="1:7" x14ac:dyDescent="0.25">
      <c r="A456" s="116" t="str">
        <f t="shared" si="44"/>
        <v/>
      </c>
      <c r="B456" s="100" t="str">
        <f t="shared" si="45"/>
        <v/>
      </c>
      <c r="C456" s="90" t="str">
        <f t="shared" si="46"/>
        <v/>
      </c>
      <c r="D456" s="117" t="str">
        <f t="shared" si="47"/>
        <v/>
      </c>
      <c r="E456" s="117" t="str">
        <f t="shared" si="48"/>
        <v/>
      </c>
      <c r="F456" s="117" t="str">
        <f t="shared" si="49"/>
        <v/>
      </c>
      <c r="G456" s="90" t="str">
        <f t="shared" si="43"/>
        <v/>
      </c>
    </row>
    <row r="457" spans="1:7" x14ac:dyDescent="0.25">
      <c r="A457" s="116" t="str">
        <f t="shared" si="44"/>
        <v/>
      </c>
      <c r="B457" s="100" t="str">
        <f t="shared" si="45"/>
        <v/>
      </c>
      <c r="C457" s="90" t="str">
        <f t="shared" si="46"/>
        <v/>
      </c>
      <c r="D457" s="117" t="str">
        <f t="shared" si="47"/>
        <v/>
      </c>
      <c r="E457" s="117" t="str">
        <f t="shared" si="48"/>
        <v/>
      </c>
      <c r="F457" s="117" t="str">
        <f t="shared" si="49"/>
        <v/>
      </c>
      <c r="G457" s="90" t="str">
        <f t="shared" si="43"/>
        <v/>
      </c>
    </row>
    <row r="458" spans="1:7" x14ac:dyDescent="0.25">
      <c r="A458" s="116" t="str">
        <f t="shared" si="44"/>
        <v/>
      </c>
      <c r="B458" s="100" t="str">
        <f t="shared" si="45"/>
        <v/>
      </c>
      <c r="C458" s="90" t="str">
        <f t="shared" si="46"/>
        <v/>
      </c>
      <c r="D458" s="117" t="str">
        <f t="shared" si="47"/>
        <v/>
      </c>
      <c r="E458" s="117" t="str">
        <f t="shared" si="48"/>
        <v/>
      </c>
      <c r="F458" s="117" t="str">
        <f t="shared" si="49"/>
        <v/>
      </c>
      <c r="G458" s="90" t="str">
        <f t="shared" si="43"/>
        <v/>
      </c>
    </row>
    <row r="459" spans="1:7" x14ac:dyDescent="0.25">
      <c r="A459" s="116" t="str">
        <f t="shared" si="44"/>
        <v/>
      </c>
      <c r="B459" s="100" t="str">
        <f t="shared" si="45"/>
        <v/>
      </c>
      <c r="C459" s="90" t="str">
        <f t="shared" si="46"/>
        <v/>
      </c>
      <c r="D459" s="117" t="str">
        <f t="shared" si="47"/>
        <v/>
      </c>
      <c r="E459" s="117" t="str">
        <f t="shared" si="48"/>
        <v/>
      </c>
      <c r="F459" s="117" t="str">
        <f t="shared" si="49"/>
        <v/>
      </c>
      <c r="G459" s="90" t="str">
        <f t="shared" si="43"/>
        <v/>
      </c>
    </row>
    <row r="460" spans="1:7" x14ac:dyDescent="0.25">
      <c r="A460" s="116" t="str">
        <f t="shared" si="44"/>
        <v/>
      </c>
      <c r="B460" s="100" t="str">
        <f t="shared" si="45"/>
        <v/>
      </c>
      <c r="C460" s="90" t="str">
        <f t="shared" si="46"/>
        <v/>
      </c>
      <c r="D460" s="117" t="str">
        <f t="shared" si="47"/>
        <v/>
      </c>
      <c r="E460" s="117" t="str">
        <f t="shared" si="48"/>
        <v/>
      </c>
      <c r="F460" s="117" t="str">
        <f t="shared" si="49"/>
        <v/>
      </c>
      <c r="G460" s="90" t="str">
        <f t="shared" si="43"/>
        <v/>
      </c>
    </row>
    <row r="461" spans="1:7" x14ac:dyDescent="0.25">
      <c r="A461" s="116" t="str">
        <f t="shared" si="44"/>
        <v/>
      </c>
      <c r="B461" s="100" t="str">
        <f t="shared" si="45"/>
        <v/>
      </c>
      <c r="C461" s="90" t="str">
        <f t="shared" si="46"/>
        <v/>
      </c>
      <c r="D461" s="117" t="str">
        <f t="shared" si="47"/>
        <v/>
      </c>
      <c r="E461" s="117" t="str">
        <f t="shared" si="48"/>
        <v/>
      </c>
      <c r="F461" s="117" t="str">
        <f t="shared" si="49"/>
        <v/>
      </c>
      <c r="G461" s="90" t="str">
        <f t="shared" si="43"/>
        <v/>
      </c>
    </row>
    <row r="462" spans="1:7" x14ac:dyDescent="0.25">
      <c r="A462" s="116" t="str">
        <f t="shared" si="44"/>
        <v/>
      </c>
      <c r="B462" s="100" t="str">
        <f t="shared" si="45"/>
        <v/>
      </c>
      <c r="C462" s="90" t="str">
        <f t="shared" si="46"/>
        <v/>
      </c>
      <c r="D462" s="117" t="str">
        <f t="shared" si="47"/>
        <v/>
      </c>
      <c r="E462" s="117" t="str">
        <f t="shared" si="48"/>
        <v/>
      </c>
      <c r="F462" s="117" t="str">
        <f t="shared" si="49"/>
        <v/>
      </c>
      <c r="G462" s="90" t="str">
        <f t="shared" si="43"/>
        <v/>
      </c>
    </row>
    <row r="463" spans="1:7" x14ac:dyDescent="0.25">
      <c r="A463" s="116" t="str">
        <f t="shared" si="44"/>
        <v/>
      </c>
      <c r="B463" s="100" t="str">
        <f t="shared" si="45"/>
        <v/>
      </c>
      <c r="C463" s="90" t="str">
        <f t="shared" si="46"/>
        <v/>
      </c>
      <c r="D463" s="117" t="str">
        <f t="shared" si="47"/>
        <v/>
      </c>
      <c r="E463" s="117" t="str">
        <f t="shared" si="48"/>
        <v/>
      </c>
      <c r="F463" s="117" t="str">
        <f t="shared" si="49"/>
        <v/>
      </c>
      <c r="G463" s="90" t="str">
        <f t="shared" si="43"/>
        <v/>
      </c>
    </row>
    <row r="464" spans="1:7" x14ac:dyDescent="0.25">
      <c r="A464" s="116" t="str">
        <f t="shared" si="44"/>
        <v/>
      </c>
      <c r="B464" s="100" t="str">
        <f t="shared" si="45"/>
        <v/>
      </c>
      <c r="C464" s="90" t="str">
        <f t="shared" si="46"/>
        <v/>
      </c>
      <c r="D464" s="117" t="str">
        <f t="shared" si="47"/>
        <v/>
      </c>
      <c r="E464" s="117" t="str">
        <f t="shared" si="48"/>
        <v/>
      </c>
      <c r="F464" s="117" t="str">
        <f t="shared" si="49"/>
        <v/>
      </c>
      <c r="G464" s="90" t="str">
        <f t="shared" ref="G464:G500" si="50">IF(B464="","",SUM(C464)-SUM(E464))</f>
        <v/>
      </c>
    </row>
    <row r="465" spans="1:7" x14ac:dyDescent="0.25">
      <c r="A465" s="116" t="str">
        <f t="shared" ref="A465:A500" si="51">IF(B465="","",EDATE(A464,1))</f>
        <v/>
      </c>
      <c r="B465" s="100" t="str">
        <f t="shared" ref="B465:B500" si="52">IF(B464="","",IF(SUM(B464)+1&lt;=$E$7,SUM(B464)+1,""))</f>
        <v/>
      </c>
      <c r="C465" s="90" t="str">
        <f t="shared" ref="C465:C500" si="53">IF(B465="","",G464)</f>
        <v/>
      </c>
      <c r="D465" s="117" t="str">
        <f t="shared" ref="D465:D500" si="54">IF(B465="","",IPMT($E$11/12,B465,$E$7,-$E$8,$E$9,0))</f>
        <v/>
      </c>
      <c r="E465" s="117" t="str">
        <f t="shared" ref="E465:E500" si="55">IF(B465="","",PPMT($E$11/12,B465,$E$7,-$E$8,$E$9,0))</f>
        <v/>
      </c>
      <c r="F465" s="117" t="str">
        <f t="shared" ref="F465:F500" si="56">IF(B465="","",SUM(D465:E465))</f>
        <v/>
      </c>
      <c r="G465" s="90" t="str">
        <f t="shared" si="50"/>
        <v/>
      </c>
    </row>
    <row r="466" spans="1:7" x14ac:dyDescent="0.25">
      <c r="A466" s="116" t="str">
        <f t="shared" si="51"/>
        <v/>
      </c>
      <c r="B466" s="100" t="str">
        <f t="shared" si="52"/>
        <v/>
      </c>
      <c r="C466" s="90" t="str">
        <f t="shared" si="53"/>
        <v/>
      </c>
      <c r="D466" s="117" t="str">
        <f t="shared" si="54"/>
        <v/>
      </c>
      <c r="E466" s="117" t="str">
        <f t="shared" si="55"/>
        <v/>
      </c>
      <c r="F466" s="117" t="str">
        <f t="shared" si="56"/>
        <v/>
      </c>
      <c r="G466" s="90" t="str">
        <f t="shared" si="50"/>
        <v/>
      </c>
    </row>
    <row r="467" spans="1:7" x14ac:dyDescent="0.25">
      <c r="A467" s="116" t="str">
        <f t="shared" si="51"/>
        <v/>
      </c>
      <c r="B467" s="100" t="str">
        <f t="shared" si="52"/>
        <v/>
      </c>
      <c r="C467" s="90" t="str">
        <f t="shared" si="53"/>
        <v/>
      </c>
      <c r="D467" s="117" t="str">
        <f t="shared" si="54"/>
        <v/>
      </c>
      <c r="E467" s="117" t="str">
        <f t="shared" si="55"/>
        <v/>
      </c>
      <c r="F467" s="117" t="str">
        <f t="shared" si="56"/>
        <v/>
      </c>
      <c r="G467" s="90" t="str">
        <f t="shared" si="50"/>
        <v/>
      </c>
    </row>
    <row r="468" spans="1:7" x14ac:dyDescent="0.25">
      <c r="A468" s="116" t="str">
        <f t="shared" si="51"/>
        <v/>
      </c>
      <c r="B468" s="100" t="str">
        <f t="shared" si="52"/>
        <v/>
      </c>
      <c r="C468" s="90" t="str">
        <f t="shared" si="53"/>
        <v/>
      </c>
      <c r="D468" s="117" t="str">
        <f t="shared" si="54"/>
        <v/>
      </c>
      <c r="E468" s="117" t="str">
        <f t="shared" si="55"/>
        <v/>
      </c>
      <c r="F468" s="117" t="str">
        <f t="shared" si="56"/>
        <v/>
      </c>
      <c r="G468" s="90" t="str">
        <f t="shared" si="50"/>
        <v/>
      </c>
    </row>
    <row r="469" spans="1:7" x14ac:dyDescent="0.25">
      <c r="A469" s="116" t="str">
        <f t="shared" si="51"/>
        <v/>
      </c>
      <c r="B469" s="100" t="str">
        <f t="shared" si="52"/>
        <v/>
      </c>
      <c r="C469" s="90" t="str">
        <f t="shared" si="53"/>
        <v/>
      </c>
      <c r="D469" s="117" t="str">
        <f t="shared" si="54"/>
        <v/>
      </c>
      <c r="E469" s="117" t="str">
        <f t="shared" si="55"/>
        <v/>
      </c>
      <c r="F469" s="117" t="str">
        <f t="shared" si="56"/>
        <v/>
      </c>
      <c r="G469" s="90" t="str">
        <f t="shared" si="50"/>
        <v/>
      </c>
    </row>
    <row r="470" spans="1:7" x14ac:dyDescent="0.25">
      <c r="A470" s="116" t="str">
        <f t="shared" si="51"/>
        <v/>
      </c>
      <c r="B470" s="100" t="str">
        <f t="shared" si="52"/>
        <v/>
      </c>
      <c r="C470" s="90" t="str">
        <f t="shared" si="53"/>
        <v/>
      </c>
      <c r="D470" s="117" t="str">
        <f t="shared" si="54"/>
        <v/>
      </c>
      <c r="E470" s="117" t="str">
        <f t="shared" si="55"/>
        <v/>
      </c>
      <c r="F470" s="117" t="str">
        <f t="shared" si="56"/>
        <v/>
      </c>
      <c r="G470" s="90" t="str">
        <f t="shared" si="50"/>
        <v/>
      </c>
    </row>
    <row r="471" spans="1:7" x14ac:dyDescent="0.25">
      <c r="A471" s="116" t="str">
        <f t="shared" si="51"/>
        <v/>
      </c>
      <c r="B471" s="100" t="str">
        <f t="shared" si="52"/>
        <v/>
      </c>
      <c r="C471" s="90" t="str">
        <f t="shared" si="53"/>
        <v/>
      </c>
      <c r="D471" s="117" t="str">
        <f t="shared" si="54"/>
        <v/>
      </c>
      <c r="E471" s="117" t="str">
        <f t="shared" si="55"/>
        <v/>
      </c>
      <c r="F471" s="117" t="str">
        <f t="shared" si="56"/>
        <v/>
      </c>
      <c r="G471" s="90" t="str">
        <f t="shared" si="50"/>
        <v/>
      </c>
    </row>
    <row r="472" spans="1:7" x14ac:dyDescent="0.25">
      <c r="A472" s="116" t="str">
        <f t="shared" si="51"/>
        <v/>
      </c>
      <c r="B472" s="100" t="str">
        <f t="shared" si="52"/>
        <v/>
      </c>
      <c r="C472" s="90" t="str">
        <f t="shared" si="53"/>
        <v/>
      </c>
      <c r="D472" s="117" t="str">
        <f t="shared" si="54"/>
        <v/>
      </c>
      <c r="E472" s="117" t="str">
        <f t="shared" si="55"/>
        <v/>
      </c>
      <c r="F472" s="117" t="str">
        <f t="shared" si="56"/>
        <v/>
      </c>
      <c r="G472" s="90" t="str">
        <f t="shared" si="50"/>
        <v/>
      </c>
    </row>
    <row r="473" spans="1:7" x14ac:dyDescent="0.25">
      <c r="A473" s="116" t="str">
        <f t="shared" si="51"/>
        <v/>
      </c>
      <c r="B473" s="100" t="str">
        <f t="shared" si="52"/>
        <v/>
      </c>
      <c r="C473" s="90" t="str">
        <f t="shared" si="53"/>
        <v/>
      </c>
      <c r="D473" s="117" t="str">
        <f t="shared" si="54"/>
        <v/>
      </c>
      <c r="E473" s="117" t="str">
        <f t="shared" si="55"/>
        <v/>
      </c>
      <c r="F473" s="117" t="str">
        <f t="shared" si="56"/>
        <v/>
      </c>
      <c r="G473" s="90" t="str">
        <f t="shared" si="50"/>
        <v/>
      </c>
    </row>
    <row r="474" spans="1:7" x14ac:dyDescent="0.25">
      <c r="A474" s="116" t="str">
        <f t="shared" si="51"/>
        <v/>
      </c>
      <c r="B474" s="100" t="str">
        <f t="shared" si="52"/>
        <v/>
      </c>
      <c r="C474" s="90" t="str">
        <f t="shared" si="53"/>
        <v/>
      </c>
      <c r="D474" s="117" t="str">
        <f t="shared" si="54"/>
        <v/>
      </c>
      <c r="E474" s="117" t="str">
        <f t="shared" si="55"/>
        <v/>
      </c>
      <c r="F474" s="117" t="str">
        <f t="shared" si="56"/>
        <v/>
      </c>
      <c r="G474" s="90" t="str">
        <f t="shared" si="50"/>
        <v/>
      </c>
    </row>
    <row r="475" spans="1:7" x14ac:dyDescent="0.25">
      <c r="A475" s="116" t="str">
        <f t="shared" si="51"/>
        <v/>
      </c>
      <c r="B475" s="100" t="str">
        <f t="shared" si="52"/>
        <v/>
      </c>
      <c r="C475" s="90" t="str">
        <f t="shared" si="53"/>
        <v/>
      </c>
      <c r="D475" s="117" t="str">
        <f t="shared" si="54"/>
        <v/>
      </c>
      <c r="E475" s="117" t="str">
        <f t="shared" si="55"/>
        <v/>
      </c>
      <c r="F475" s="117" t="str">
        <f t="shared" si="56"/>
        <v/>
      </c>
      <c r="G475" s="90" t="str">
        <f t="shared" si="50"/>
        <v/>
      </c>
    </row>
    <row r="476" spans="1:7" x14ac:dyDescent="0.25">
      <c r="A476" s="116" t="str">
        <f t="shared" si="51"/>
        <v/>
      </c>
      <c r="B476" s="100" t="str">
        <f t="shared" si="52"/>
        <v/>
      </c>
      <c r="C476" s="90" t="str">
        <f t="shared" si="53"/>
        <v/>
      </c>
      <c r="D476" s="117" t="str">
        <f t="shared" si="54"/>
        <v/>
      </c>
      <c r="E476" s="117" t="str">
        <f t="shared" si="55"/>
        <v/>
      </c>
      <c r="F476" s="117" t="str">
        <f t="shared" si="56"/>
        <v/>
      </c>
      <c r="G476" s="90" t="str">
        <f t="shared" si="50"/>
        <v/>
      </c>
    </row>
    <row r="477" spans="1:7" x14ac:dyDescent="0.25">
      <c r="A477" s="116" t="str">
        <f t="shared" si="51"/>
        <v/>
      </c>
      <c r="B477" s="100" t="str">
        <f t="shared" si="52"/>
        <v/>
      </c>
      <c r="C477" s="90" t="str">
        <f t="shared" si="53"/>
        <v/>
      </c>
      <c r="D477" s="117" t="str">
        <f t="shared" si="54"/>
        <v/>
      </c>
      <c r="E477" s="117" t="str">
        <f t="shared" si="55"/>
        <v/>
      </c>
      <c r="F477" s="117" t="str">
        <f t="shared" si="56"/>
        <v/>
      </c>
      <c r="G477" s="90" t="str">
        <f t="shared" si="50"/>
        <v/>
      </c>
    </row>
    <row r="478" spans="1:7" x14ac:dyDescent="0.25">
      <c r="A478" s="116" t="str">
        <f t="shared" si="51"/>
        <v/>
      </c>
      <c r="B478" s="100" t="str">
        <f t="shared" si="52"/>
        <v/>
      </c>
      <c r="C478" s="90" t="str">
        <f t="shared" si="53"/>
        <v/>
      </c>
      <c r="D478" s="117" t="str">
        <f t="shared" si="54"/>
        <v/>
      </c>
      <c r="E478" s="117" t="str">
        <f t="shared" si="55"/>
        <v/>
      </c>
      <c r="F478" s="117" t="str">
        <f t="shared" si="56"/>
        <v/>
      </c>
      <c r="G478" s="90" t="str">
        <f t="shared" si="50"/>
        <v/>
      </c>
    </row>
    <row r="479" spans="1:7" x14ac:dyDescent="0.25">
      <c r="A479" s="116" t="str">
        <f t="shared" si="51"/>
        <v/>
      </c>
      <c r="B479" s="100" t="str">
        <f t="shared" si="52"/>
        <v/>
      </c>
      <c r="C479" s="90" t="str">
        <f t="shared" si="53"/>
        <v/>
      </c>
      <c r="D479" s="117" t="str">
        <f t="shared" si="54"/>
        <v/>
      </c>
      <c r="E479" s="117" t="str">
        <f t="shared" si="55"/>
        <v/>
      </c>
      <c r="F479" s="117" t="str">
        <f t="shared" si="56"/>
        <v/>
      </c>
      <c r="G479" s="90" t="str">
        <f t="shared" si="50"/>
        <v/>
      </c>
    </row>
    <row r="480" spans="1:7" x14ac:dyDescent="0.25">
      <c r="A480" s="116" t="str">
        <f t="shared" si="51"/>
        <v/>
      </c>
      <c r="B480" s="100" t="str">
        <f t="shared" si="52"/>
        <v/>
      </c>
      <c r="C480" s="90" t="str">
        <f t="shared" si="53"/>
        <v/>
      </c>
      <c r="D480" s="117" t="str">
        <f t="shared" si="54"/>
        <v/>
      </c>
      <c r="E480" s="117" t="str">
        <f t="shared" si="55"/>
        <v/>
      </c>
      <c r="F480" s="117" t="str">
        <f t="shared" si="56"/>
        <v/>
      </c>
      <c r="G480" s="90" t="str">
        <f t="shared" si="50"/>
        <v/>
      </c>
    </row>
    <row r="481" spans="1:7" x14ac:dyDescent="0.25">
      <c r="A481" s="116" t="str">
        <f t="shared" si="51"/>
        <v/>
      </c>
      <c r="B481" s="100" t="str">
        <f t="shared" si="52"/>
        <v/>
      </c>
      <c r="C481" s="90" t="str">
        <f t="shared" si="53"/>
        <v/>
      </c>
      <c r="D481" s="117" t="str">
        <f t="shared" si="54"/>
        <v/>
      </c>
      <c r="E481" s="117" t="str">
        <f t="shared" si="55"/>
        <v/>
      </c>
      <c r="F481" s="117" t="str">
        <f t="shared" si="56"/>
        <v/>
      </c>
      <c r="G481" s="90" t="str">
        <f t="shared" si="50"/>
        <v/>
      </c>
    </row>
    <row r="482" spans="1:7" x14ac:dyDescent="0.25">
      <c r="A482" s="116" t="str">
        <f t="shared" si="51"/>
        <v/>
      </c>
      <c r="B482" s="100" t="str">
        <f t="shared" si="52"/>
        <v/>
      </c>
      <c r="C482" s="90" t="str">
        <f t="shared" si="53"/>
        <v/>
      </c>
      <c r="D482" s="117" t="str">
        <f t="shared" si="54"/>
        <v/>
      </c>
      <c r="E482" s="117" t="str">
        <f t="shared" si="55"/>
        <v/>
      </c>
      <c r="F482" s="117" t="str">
        <f t="shared" si="56"/>
        <v/>
      </c>
      <c r="G482" s="90" t="str">
        <f t="shared" si="50"/>
        <v/>
      </c>
    </row>
    <row r="483" spans="1:7" x14ac:dyDescent="0.25">
      <c r="A483" s="116" t="str">
        <f t="shared" si="51"/>
        <v/>
      </c>
      <c r="B483" s="100" t="str">
        <f t="shared" si="52"/>
        <v/>
      </c>
      <c r="C483" s="90" t="str">
        <f t="shared" si="53"/>
        <v/>
      </c>
      <c r="D483" s="117" t="str">
        <f t="shared" si="54"/>
        <v/>
      </c>
      <c r="E483" s="117" t="str">
        <f t="shared" si="55"/>
        <v/>
      </c>
      <c r="F483" s="117" t="str">
        <f t="shared" si="56"/>
        <v/>
      </c>
      <c r="G483" s="90" t="str">
        <f t="shared" si="50"/>
        <v/>
      </c>
    </row>
    <row r="484" spans="1:7" x14ac:dyDescent="0.25">
      <c r="A484" s="116" t="str">
        <f t="shared" si="51"/>
        <v/>
      </c>
      <c r="B484" s="100" t="str">
        <f t="shared" si="52"/>
        <v/>
      </c>
      <c r="C484" s="90" t="str">
        <f t="shared" si="53"/>
        <v/>
      </c>
      <c r="D484" s="117" t="str">
        <f t="shared" si="54"/>
        <v/>
      </c>
      <c r="E484" s="117" t="str">
        <f t="shared" si="55"/>
        <v/>
      </c>
      <c r="F484" s="117" t="str">
        <f t="shared" si="56"/>
        <v/>
      </c>
      <c r="G484" s="90" t="str">
        <f t="shared" si="50"/>
        <v/>
      </c>
    </row>
    <row r="485" spans="1:7" x14ac:dyDescent="0.25">
      <c r="A485" s="116" t="str">
        <f t="shared" si="51"/>
        <v/>
      </c>
      <c r="B485" s="100" t="str">
        <f t="shared" si="52"/>
        <v/>
      </c>
      <c r="C485" s="90" t="str">
        <f t="shared" si="53"/>
        <v/>
      </c>
      <c r="D485" s="117" t="str">
        <f t="shared" si="54"/>
        <v/>
      </c>
      <c r="E485" s="117" t="str">
        <f t="shared" si="55"/>
        <v/>
      </c>
      <c r="F485" s="117" t="str">
        <f t="shared" si="56"/>
        <v/>
      </c>
      <c r="G485" s="90" t="str">
        <f t="shared" si="50"/>
        <v/>
      </c>
    </row>
    <row r="486" spans="1:7" x14ac:dyDescent="0.25">
      <c r="A486" s="116" t="str">
        <f t="shared" si="51"/>
        <v/>
      </c>
      <c r="B486" s="100" t="str">
        <f t="shared" si="52"/>
        <v/>
      </c>
      <c r="C486" s="90" t="str">
        <f t="shared" si="53"/>
        <v/>
      </c>
      <c r="D486" s="117" t="str">
        <f t="shared" si="54"/>
        <v/>
      </c>
      <c r="E486" s="117" t="str">
        <f t="shared" si="55"/>
        <v/>
      </c>
      <c r="F486" s="117" t="str">
        <f t="shared" si="56"/>
        <v/>
      </c>
      <c r="G486" s="90" t="str">
        <f t="shared" si="50"/>
        <v/>
      </c>
    </row>
    <row r="487" spans="1:7" x14ac:dyDescent="0.25">
      <c r="A487" s="116" t="str">
        <f t="shared" si="51"/>
        <v/>
      </c>
      <c r="B487" s="100" t="str">
        <f t="shared" si="52"/>
        <v/>
      </c>
      <c r="C487" s="90" t="str">
        <f t="shared" si="53"/>
        <v/>
      </c>
      <c r="D487" s="117" t="str">
        <f t="shared" si="54"/>
        <v/>
      </c>
      <c r="E487" s="117" t="str">
        <f t="shared" si="55"/>
        <v/>
      </c>
      <c r="F487" s="117" t="str">
        <f t="shared" si="56"/>
        <v/>
      </c>
      <c r="G487" s="90" t="str">
        <f t="shared" si="50"/>
        <v/>
      </c>
    </row>
    <row r="488" spans="1:7" x14ac:dyDescent="0.25">
      <c r="A488" s="116" t="str">
        <f t="shared" si="51"/>
        <v/>
      </c>
      <c r="B488" s="100" t="str">
        <f t="shared" si="52"/>
        <v/>
      </c>
      <c r="C488" s="90" t="str">
        <f t="shared" si="53"/>
        <v/>
      </c>
      <c r="D488" s="117" t="str">
        <f t="shared" si="54"/>
        <v/>
      </c>
      <c r="E488" s="117" t="str">
        <f t="shared" si="55"/>
        <v/>
      </c>
      <c r="F488" s="117" t="str">
        <f t="shared" si="56"/>
        <v/>
      </c>
      <c r="G488" s="90" t="str">
        <f t="shared" si="50"/>
        <v/>
      </c>
    </row>
    <row r="489" spans="1:7" x14ac:dyDescent="0.25">
      <c r="A489" s="116" t="str">
        <f t="shared" si="51"/>
        <v/>
      </c>
      <c r="B489" s="100" t="str">
        <f t="shared" si="52"/>
        <v/>
      </c>
      <c r="C489" s="90" t="str">
        <f t="shared" si="53"/>
        <v/>
      </c>
      <c r="D489" s="117" t="str">
        <f t="shared" si="54"/>
        <v/>
      </c>
      <c r="E489" s="117" t="str">
        <f t="shared" si="55"/>
        <v/>
      </c>
      <c r="F489" s="117" t="str">
        <f t="shared" si="56"/>
        <v/>
      </c>
      <c r="G489" s="90" t="str">
        <f t="shared" si="50"/>
        <v/>
      </c>
    </row>
    <row r="490" spans="1:7" x14ac:dyDescent="0.25">
      <c r="A490" s="116" t="str">
        <f t="shared" si="51"/>
        <v/>
      </c>
      <c r="B490" s="100" t="str">
        <f t="shared" si="52"/>
        <v/>
      </c>
      <c r="C490" s="90" t="str">
        <f t="shared" si="53"/>
        <v/>
      </c>
      <c r="D490" s="117" t="str">
        <f t="shared" si="54"/>
        <v/>
      </c>
      <c r="E490" s="117" t="str">
        <f t="shared" si="55"/>
        <v/>
      </c>
      <c r="F490" s="117" t="str">
        <f t="shared" si="56"/>
        <v/>
      </c>
      <c r="G490" s="90" t="str">
        <f t="shared" si="50"/>
        <v/>
      </c>
    </row>
    <row r="491" spans="1:7" x14ac:dyDescent="0.25">
      <c r="A491" s="116" t="str">
        <f t="shared" si="51"/>
        <v/>
      </c>
      <c r="B491" s="100" t="str">
        <f t="shared" si="52"/>
        <v/>
      </c>
      <c r="C491" s="90" t="str">
        <f t="shared" si="53"/>
        <v/>
      </c>
      <c r="D491" s="117" t="str">
        <f t="shared" si="54"/>
        <v/>
      </c>
      <c r="E491" s="117" t="str">
        <f t="shared" si="55"/>
        <v/>
      </c>
      <c r="F491" s="117" t="str">
        <f t="shared" si="56"/>
        <v/>
      </c>
      <c r="G491" s="90" t="str">
        <f t="shared" si="50"/>
        <v/>
      </c>
    </row>
    <row r="492" spans="1:7" x14ac:dyDescent="0.25">
      <c r="A492" s="116" t="str">
        <f t="shared" si="51"/>
        <v/>
      </c>
      <c r="B492" s="100" t="str">
        <f t="shared" si="52"/>
        <v/>
      </c>
      <c r="C492" s="90" t="str">
        <f t="shared" si="53"/>
        <v/>
      </c>
      <c r="D492" s="117" t="str">
        <f t="shared" si="54"/>
        <v/>
      </c>
      <c r="E492" s="117" t="str">
        <f t="shared" si="55"/>
        <v/>
      </c>
      <c r="F492" s="117" t="str">
        <f t="shared" si="56"/>
        <v/>
      </c>
      <c r="G492" s="90" t="str">
        <f t="shared" si="50"/>
        <v/>
      </c>
    </row>
    <row r="493" spans="1:7" x14ac:dyDescent="0.25">
      <c r="A493" s="116" t="str">
        <f t="shared" si="51"/>
        <v/>
      </c>
      <c r="B493" s="100" t="str">
        <f t="shared" si="52"/>
        <v/>
      </c>
      <c r="C493" s="90" t="str">
        <f t="shared" si="53"/>
        <v/>
      </c>
      <c r="D493" s="117" t="str">
        <f t="shared" si="54"/>
        <v/>
      </c>
      <c r="E493" s="117" t="str">
        <f t="shared" si="55"/>
        <v/>
      </c>
      <c r="F493" s="117" t="str">
        <f t="shared" si="56"/>
        <v/>
      </c>
      <c r="G493" s="90" t="str">
        <f t="shared" si="50"/>
        <v/>
      </c>
    </row>
    <row r="494" spans="1:7" x14ac:dyDescent="0.25">
      <c r="A494" s="116" t="str">
        <f t="shared" si="51"/>
        <v/>
      </c>
      <c r="B494" s="100" t="str">
        <f t="shared" si="52"/>
        <v/>
      </c>
      <c r="C494" s="90" t="str">
        <f t="shared" si="53"/>
        <v/>
      </c>
      <c r="D494" s="117" t="str">
        <f t="shared" si="54"/>
        <v/>
      </c>
      <c r="E494" s="117" t="str">
        <f t="shared" si="55"/>
        <v/>
      </c>
      <c r="F494" s="117" t="str">
        <f t="shared" si="56"/>
        <v/>
      </c>
      <c r="G494" s="90" t="str">
        <f t="shared" si="50"/>
        <v/>
      </c>
    </row>
    <row r="495" spans="1:7" x14ac:dyDescent="0.25">
      <c r="A495" s="116" t="str">
        <f t="shared" si="51"/>
        <v/>
      </c>
      <c r="B495" s="100" t="str">
        <f t="shared" si="52"/>
        <v/>
      </c>
      <c r="C495" s="90" t="str">
        <f t="shared" si="53"/>
        <v/>
      </c>
      <c r="D495" s="117" t="str">
        <f t="shared" si="54"/>
        <v/>
      </c>
      <c r="E495" s="117" t="str">
        <f t="shared" si="55"/>
        <v/>
      </c>
      <c r="F495" s="117" t="str">
        <f t="shared" si="56"/>
        <v/>
      </c>
      <c r="G495" s="90" t="str">
        <f t="shared" si="50"/>
        <v/>
      </c>
    </row>
    <row r="496" spans="1:7" x14ac:dyDescent="0.25">
      <c r="A496" s="116" t="str">
        <f t="shared" si="51"/>
        <v/>
      </c>
      <c r="B496" s="100" t="str">
        <f t="shared" si="52"/>
        <v/>
      </c>
      <c r="C496" s="90" t="str">
        <f t="shared" si="53"/>
        <v/>
      </c>
      <c r="D496" s="117" t="str">
        <f t="shared" si="54"/>
        <v/>
      </c>
      <c r="E496" s="117" t="str">
        <f t="shared" si="55"/>
        <v/>
      </c>
      <c r="F496" s="117" t="str">
        <f t="shared" si="56"/>
        <v/>
      </c>
      <c r="G496" s="90" t="str">
        <f t="shared" si="50"/>
        <v/>
      </c>
    </row>
    <row r="497" spans="1:7" x14ac:dyDescent="0.25">
      <c r="A497" s="116" t="str">
        <f t="shared" si="51"/>
        <v/>
      </c>
      <c r="B497" s="100" t="str">
        <f t="shared" si="52"/>
        <v/>
      </c>
      <c r="C497" s="90" t="str">
        <f t="shared" si="53"/>
        <v/>
      </c>
      <c r="D497" s="117" t="str">
        <f t="shared" si="54"/>
        <v/>
      </c>
      <c r="E497" s="117" t="str">
        <f t="shared" si="55"/>
        <v/>
      </c>
      <c r="F497" s="117" t="str">
        <f t="shared" si="56"/>
        <v/>
      </c>
      <c r="G497" s="90" t="str">
        <f t="shared" si="50"/>
        <v/>
      </c>
    </row>
    <row r="498" spans="1:7" x14ac:dyDescent="0.25">
      <c r="A498" s="116" t="str">
        <f t="shared" si="51"/>
        <v/>
      </c>
      <c r="B498" s="100" t="str">
        <f t="shared" si="52"/>
        <v/>
      </c>
      <c r="C498" s="90" t="str">
        <f t="shared" si="53"/>
        <v/>
      </c>
      <c r="D498" s="117" t="str">
        <f t="shared" si="54"/>
        <v/>
      </c>
      <c r="E498" s="117" t="str">
        <f t="shared" si="55"/>
        <v/>
      </c>
      <c r="F498" s="117" t="str">
        <f t="shared" si="56"/>
        <v/>
      </c>
      <c r="G498" s="90" t="str">
        <f t="shared" si="50"/>
        <v/>
      </c>
    </row>
    <row r="499" spans="1:7" x14ac:dyDescent="0.25">
      <c r="A499" s="116" t="str">
        <f t="shared" si="51"/>
        <v/>
      </c>
      <c r="B499" s="100" t="str">
        <f t="shared" si="52"/>
        <v/>
      </c>
      <c r="C499" s="90" t="str">
        <f t="shared" si="53"/>
        <v/>
      </c>
      <c r="D499" s="117" t="str">
        <f t="shared" si="54"/>
        <v/>
      </c>
      <c r="E499" s="117" t="str">
        <f t="shared" si="55"/>
        <v/>
      </c>
      <c r="F499" s="117" t="str">
        <f t="shared" si="56"/>
        <v/>
      </c>
      <c r="G499" s="90" t="str">
        <f t="shared" si="50"/>
        <v/>
      </c>
    </row>
    <row r="500" spans="1:7" x14ac:dyDescent="0.25">
      <c r="A500" s="116" t="str">
        <f t="shared" si="51"/>
        <v/>
      </c>
      <c r="B500" s="100" t="str">
        <f t="shared" si="52"/>
        <v/>
      </c>
      <c r="C500" s="90" t="str">
        <f t="shared" si="53"/>
        <v/>
      </c>
      <c r="D500" s="117" t="str">
        <f t="shared" si="54"/>
        <v/>
      </c>
      <c r="E500" s="117" t="str">
        <f t="shared" si="55"/>
        <v/>
      </c>
      <c r="F500" s="117" t="str">
        <f t="shared" si="56"/>
        <v/>
      </c>
      <c r="G500" s="90" t="str">
        <f t="shared" si="50"/>
        <v/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2"/>
  <sheetViews>
    <sheetView workbookViewId="0">
      <selection activeCell="G13" sqref="G13"/>
    </sheetView>
  </sheetViews>
  <sheetFormatPr defaultRowHeight="15" x14ac:dyDescent="0.25"/>
  <sheetData>
    <row r="3" spans="3:7" x14ac:dyDescent="0.25">
      <c r="C3" t="s">
        <v>73</v>
      </c>
    </row>
    <row r="4" spans="3:7" x14ac:dyDescent="0.25">
      <c r="D4" t="s">
        <v>74</v>
      </c>
      <c r="E4" t="s">
        <v>75</v>
      </c>
    </row>
    <row r="5" spans="3:7" x14ac:dyDescent="0.25">
      <c r="C5" t="s">
        <v>76</v>
      </c>
      <c r="D5">
        <v>10059.1</v>
      </c>
      <c r="E5">
        <v>7684.1</v>
      </c>
      <c r="G5">
        <v>7684.1</v>
      </c>
    </row>
    <row r="6" spans="3:7" x14ac:dyDescent="0.25">
      <c r="C6" t="s">
        <v>77</v>
      </c>
      <c r="D6">
        <v>803.7</v>
      </c>
      <c r="E6">
        <v>756.8</v>
      </c>
      <c r="G6">
        <v>756.8</v>
      </c>
    </row>
    <row r="7" spans="3:7" x14ac:dyDescent="0.25">
      <c r="C7" t="s">
        <v>78</v>
      </c>
      <c r="D7">
        <v>209.3</v>
      </c>
      <c r="E7">
        <v>171.9</v>
      </c>
      <c r="G7">
        <v>171.9</v>
      </c>
    </row>
    <row r="8" spans="3:7" x14ac:dyDescent="0.25">
      <c r="C8" t="s">
        <v>79</v>
      </c>
      <c r="D8">
        <v>1361.3</v>
      </c>
      <c r="E8">
        <v>1268.2</v>
      </c>
      <c r="G8">
        <v>1268.2</v>
      </c>
    </row>
    <row r="9" spans="3:7" x14ac:dyDescent="0.25">
      <c r="C9" t="s">
        <v>80</v>
      </c>
      <c r="D9">
        <v>8321.1</v>
      </c>
      <c r="E9">
        <v>7526.5</v>
      </c>
      <c r="G9">
        <v>7526.5</v>
      </c>
    </row>
    <row r="10" spans="3:7" x14ac:dyDescent="0.25">
      <c r="C10" t="s">
        <v>81</v>
      </c>
      <c r="D10">
        <v>564.6</v>
      </c>
      <c r="E10">
        <v>417.5</v>
      </c>
      <c r="G10">
        <v>417.5</v>
      </c>
    </row>
    <row r="11" spans="3:7" x14ac:dyDescent="0.25">
      <c r="C11" t="s">
        <v>82</v>
      </c>
      <c r="D11">
        <v>4535.1000000000004</v>
      </c>
      <c r="E11">
        <v>4335.8999999999996</v>
      </c>
      <c r="G11">
        <v>4335.8999999999996</v>
      </c>
    </row>
    <row r="12" spans="3:7" x14ac:dyDescent="0.25">
      <c r="D12">
        <f>SUM(D5:D11)</f>
        <v>25854.199999999997</v>
      </c>
      <c r="E12">
        <f>SUM(E5:E11)</f>
        <v>22160.9</v>
      </c>
      <c r="G12">
        <f>SUM(G5:G11)</f>
        <v>22160.9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SharedWithUsers xmlns="4295b89e-2911-42f0-a767-8ca596d6842f">
      <UserInfo>
        <DisplayName/>
        <AccountId xsi:nil="true"/>
        <AccountType/>
      </UserInfo>
    </SharedWithUsers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5F25KTUSNP4X-205032580-151957</_dlc_DocId>
    <_dlc_DocIdUrl xmlns="d65e48b5-f38d-431e-9b4f-47403bf4583f">
      <Url>https://rkas.sharepoint.com/Kliendisuhted/_layouts/15/DocIdRedir.aspx?ID=5F25KTUSNP4X-205032580-151957</Url>
      <Description>5F25KTUSNP4X-205032580-151957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467CEA-A2FC-4C76-BA9F-6344ABD9DE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2F4D42-50FA-4826-88D0-803A22F8AD80}">
  <ds:schemaRefs>
    <ds:schemaRef ds:uri="http://schemas.microsoft.com/office/2006/metadata/properties"/>
    <ds:schemaRef ds:uri="4295b89e-2911-42f0-a767-8ca596d6842f"/>
    <ds:schemaRef ds:uri="d65e48b5-f38d-431e-9b4f-47403bf4583f"/>
    <ds:schemaRef ds:uri="a4634551-c501-4e5e-ac96-dde1e0c9b25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763D257-300F-4CAF-8ECF-537631B818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2187FD-CB33-4C7E-BB79-87F25389EA0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Lisa 3</vt:lpstr>
      <vt:lpstr>kap.komp annuiteetgraafikud</vt:lpstr>
      <vt:lpstr>Annuiteetgraafik (lisa 13)</vt:lpstr>
      <vt:lpstr>Annuiteetgraafik (lisa 15)</vt:lpstr>
      <vt:lpstr>Annuiteetgraafik (lisa 17)_PP</vt:lpstr>
      <vt:lpstr>Leht3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Lepingu muudatus Turu 56 ja 58 Tartu Vangla_ Lisa 3</dc:title>
  <dc:subject/>
  <dc:creator>Tanel Tiits</dc:creator>
  <cp:keywords/>
  <dc:description/>
  <cp:lastModifiedBy>Kerli Kikojan</cp:lastModifiedBy>
  <cp:revision/>
  <dcterms:created xsi:type="dcterms:W3CDTF">2012-05-30T11:56:14Z</dcterms:created>
  <dcterms:modified xsi:type="dcterms:W3CDTF">2024-03-06T07:06:45Z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Kontrollitud">
    <vt:lpwstr>Kontrollimata</vt:lpwstr>
  </property>
  <property fmtid="{D5CDD505-2E9C-101B-9397-08002B2CF9AE}" pid="4" name="Order">
    <vt:r8>4302400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MediaServiceImageTags">
    <vt:lpwstr/>
  </property>
  <property fmtid="{D5CDD505-2E9C-101B-9397-08002B2CF9AE}" pid="12" name="_dlc_DocIdItemGuid">
    <vt:lpwstr>d9ab8052-5edf-4694-a9a7-c3cdd026be54</vt:lpwstr>
  </property>
</Properties>
</file>